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6615"/>
  </bookViews>
  <sheets>
    <sheet name="INDEX_ARRAY_1a" sheetId="6" r:id="rId1"/>
    <sheet name="INDEX_ARRAY_1b" sheetId="7" r:id="rId2"/>
    <sheet name="INDEX_ARRAY_2" sheetId="3" r:id="rId3"/>
    <sheet name="INDEX_REFERENCE" sheetId="4" r:id="rId4"/>
  </sheets>
  <definedNames>
    <definedName name="CaseList" localSheetId="0">#REF!</definedName>
    <definedName name="CaseList" localSheetId="1">#REF!</definedName>
    <definedName name="CaseList">#REF!</definedName>
    <definedName name="FacilityList" localSheetId="0">#REF!</definedName>
    <definedName name="FacilityList" localSheetId="1">#REF!</definedName>
    <definedName name="FacilityList">#REF!</definedName>
    <definedName name="TierList" localSheetId="0">#REF!</definedName>
    <definedName name="TierList" localSheetId="1">#REF!</definedName>
    <definedName name="TierList">#REF!</definedName>
  </definedNames>
  <calcPr calcId="145621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7" l="1"/>
  <c r="C9" i="7" s="1"/>
  <c r="B9" i="6"/>
  <c r="C9" i="6" s="1"/>
  <c r="D20" i="4" l="1"/>
  <c r="D17" i="4"/>
  <c r="I11" i="4"/>
  <c r="J11" i="4"/>
  <c r="K11" i="4"/>
  <c r="I12" i="4"/>
  <c r="J12" i="4"/>
  <c r="K12" i="4"/>
  <c r="I13" i="4"/>
  <c r="J13" i="4"/>
  <c r="K13" i="4"/>
  <c r="I14" i="4"/>
  <c r="J14" i="4"/>
  <c r="K14" i="4"/>
  <c r="H12" i="4"/>
  <c r="H13" i="4"/>
  <c r="H14" i="4"/>
  <c r="H11" i="4"/>
  <c r="I4" i="4"/>
  <c r="J4" i="4"/>
  <c r="K4" i="4"/>
  <c r="I5" i="4"/>
  <c r="J5" i="4"/>
  <c r="K5" i="4"/>
  <c r="I6" i="4"/>
  <c r="J6" i="4"/>
  <c r="K6" i="4"/>
  <c r="I7" i="4"/>
  <c r="J7" i="4"/>
  <c r="K7" i="4"/>
  <c r="H5" i="4"/>
  <c r="H6" i="4"/>
  <c r="H7" i="4"/>
  <c r="H4" i="4"/>
  <c r="C11" i="4"/>
  <c r="D11" i="4"/>
  <c r="E11" i="4"/>
  <c r="C12" i="4"/>
  <c r="D12" i="4"/>
  <c r="E12" i="4"/>
  <c r="C13" i="4"/>
  <c r="D13" i="4"/>
  <c r="E13" i="4"/>
  <c r="C14" i="4"/>
  <c r="D14" i="4"/>
  <c r="E14" i="4"/>
  <c r="B12" i="4"/>
  <c r="B13" i="4"/>
  <c r="B14" i="4"/>
  <c r="B11" i="4"/>
  <c r="C9" i="3"/>
  <c r="C10" i="3" l="1"/>
  <c r="D9" i="3" s="1"/>
</calcChain>
</file>

<file path=xl/sharedStrings.xml><?xml version="1.0" encoding="utf-8"?>
<sst xmlns="http://schemas.openxmlformats.org/spreadsheetml/2006/main" count="88" uniqueCount="27">
  <si>
    <t>Qty per Box</t>
  </si>
  <si>
    <t>Number of Boxes</t>
  </si>
  <si>
    <t>Relative Position in list</t>
  </si>
  <si>
    <t>Price</t>
  </si>
  <si>
    <t>Function</t>
  </si>
  <si>
    <t>Store 1</t>
  </si>
  <si>
    <t>Guitars</t>
  </si>
  <si>
    <t>Keyboards</t>
  </si>
  <si>
    <t>Drums</t>
  </si>
  <si>
    <t xml:space="preserve">Other </t>
  </si>
  <si>
    <t>Q1</t>
  </si>
  <si>
    <t>Q2</t>
  </si>
  <si>
    <t>Q3</t>
  </si>
  <si>
    <t>Q4</t>
  </si>
  <si>
    <t>Store 2</t>
  </si>
  <si>
    <t>Store 3</t>
  </si>
  <si>
    <t>Store 4</t>
  </si>
  <si>
    <t>Location</t>
  </si>
  <si>
    <t>Quarter</t>
  </si>
  <si>
    <t>Category</t>
  </si>
  <si>
    <t>Sales</t>
  </si>
  <si>
    <t>Formula</t>
  </si>
  <si>
    <t xml:space="preserve"> =INDEX(B3:B6,B9)</t>
  </si>
  <si>
    <t xml:space="preserve"> =INDEX(B4:E4,B9)</t>
  </si>
  <si>
    <t xml:space="preserve"> =INDEX(B3:E6,C9,C10)</t>
  </si>
  <si>
    <t xml:space="preserve"> =INDEX((B4:E7,H4:K7,B11:E14,H11:K14),2,3,2)</t>
  </si>
  <si>
    <t xml:space="preserve"> =INDEX((B4:E7,H4:K7,B11:E14,H11:K14),A20,B20,C20)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</si>
</sst>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28B265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8B265"/>
        <bgColor indexed="64"/>
      </patternFill>
    </fill>
    <fill>
      <patternFill patternType="solid">
        <fgColor rgb="FF26AA61"/>
        <bgColor indexed="64"/>
      </patternFill>
    </fill>
    <fill>
      <patternFill patternType="solid">
        <fgColor rgb="FFA7EBC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165" fontId="0" fillId="0" borderId="5" xfId="1" applyNumberFormat="1" applyFont="1" applyBorder="1"/>
    <xf numFmtId="165" fontId="0" fillId="0" borderId="1" xfId="1" applyNumberFormat="1" applyFont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165" fontId="0" fillId="0" borderId="2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0" fontId="0" fillId="0" borderId="11" xfId="0" applyBorder="1"/>
    <xf numFmtId="0" fontId="2" fillId="2" borderId="1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15" xfId="0" applyBorder="1"/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4" fillId="0" borderId="0" xfId="0" applyFont="1"/>
    <xf numFmtId="0" fontId="0" fillId="0" borderId="22" xfId="0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11" xfId="0" applyNumberFormat="1" applyBorder="1"/>
    <xf numFmtId="164" fontId="0" fillId="0" borderId="21" xfId="0" applyNumberFormat="1" applyBorder="1"/>
    <xf numFmtId="0" fontId="2" fillId="3" borderId="13" xfId="0" applyFont="1" applyFill="1" applyBorder="1" applyAlignment="1">
      <alignment horizontal="centerContinuous"/>
    </xf>
    <xf numFmtId="0" fontId="2" fillId="3" borderId="14" xfId="0" applyFont="1" applyFill="1" applyBorder="1" applyAlignment="1">
      <alignment horizontal="centerContinuous"/>
    </xf>
    <xf numFmtId="0" fontId="2" fillId="3" borderId="15" xfId="0" applyFont="1" applyFill="1" applyBorder="1" applyAlignment="1">
      <alignment horizontal="centerContinuous"/>
    </xf>
    <xf numFmtId="0" fontId="2" fillId="3" borderId="13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centerContinuous" wrapText="1"/>
    </xf>
    <xf numFmtId="0" fontId="0" fillId="0" borderId="10" xfId="0" applyBorder="1"/>
    <xf numFmtId="0" fontId="0" fillId="0" borderId="27" xfId="0" applyBorder="1"/>
    <xf numFmtId="0" fontId="0" fillId="0" borderId="28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Continuous"/>
    </xf>
    <xf numFmtId="0" fontId="3" fillId="4" borderId="13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6" fillId="4" borderId="26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3" fillId="4" borderId="18" xfId="0" applyFont="1" applyFill="1" applyBorder="1"/>
    <xf numFmtId="8" fontId="0" fillId="4" borderId="18" xfId="0" applyNumberFormat="1" applyFill="1" applyBorder="1"/>
    <xf numFmtId="0" fontId="4" fillId="3" borderId="13" xfId="0" applyFont="1" applyFill="1" applyBorder="1" applyAlignment="1">
      <alignment horizontal="centerContinuous"/>
    </xf>
    <xf numFmtId="0" fontId="2" fillId="3" borderId="10" xfId="0" applyFont="1" applyFill="1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165" fontId="0" fillId="0" borderId="20" xfId="1" applyNumberFormat="1" applyFont="1" applyBorder="1"/>
    <xf numFmtId="165" fontId="0" fillId="0" borderId="11" xfId="1" applyNumberFormat="1" applyFont="1" applyBorder="1"/>
    <xf numFmtId="165" fontId="0" fillId="0" borderId="21" xfId="1" applyNumberFormat="1" applyFont="1" applyBorder="1"/>
    <xf numFmtId="0" fontId="4" fillId="3" borderId="14" xfId="0" applyFont="1" applyFill="1" applyBorder="1" applyAlignment="1">
      <alignment horizontal="centerContinuous"/>
    </xf>
    <xf numFmtId="0" fontId="4" fillId="3" borderId="15" xfId="0" applyFont="1" applyFill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6" fontId="0" fillId="4" borderId="18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7EBC6"/>
      <color rgb="FFF55911"/>
      <color rgb="FF26AA61"/>
      <color rgb="FF28B265"/>
      <color rgb="FF76E0A6"/>
      <color rgb="FFFAA47E"/>
      <color rgb="FFB93E07"/>
      <color rgb="FFF6580F"/>
      <color rgb="FFFF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abSelected="1" workbookViewId="0"/>
  </sheetViews>
  <sheetFormatPr defaultRowHeight="15" x14ac:dyDescent="0.25"/>
  <cols>
    <col min="1" max="1" width="16.42578125" bestFit="1" customWidth="1"/>
    <col min="2" max="2" width="10.85546875" customWidth="1"/>
  </cols>
  <sheetData>
    <row r="1" spans="1:5" ht="15.75" thickBot="1" x14ac:dyDescent="0.3">
      <c r="A1" s="36"/>
      <c r="B1" s="42" t="s">
        <v>1</v>
      </c>
      <c r="C1" s="43"/>
      <c r="D1" s="43"/>
      <c r="E1" s="44"/>
    </row>
    <row r="2" spans="1:5" ht="15.75" thickBot="1" x14ac:dyDescent="0.3">
      <c r="A2" s="42" t="s">
        <v>0</v>
      </c>
      <c r="B2" s="55">
        <v>1</v>
      </c>
      <c r="C2" s="56">
        <v>5</v>
      </c>
      <c r="D2" s="56">
        <v>10</v>
      </c>
      <c r="E2" s="57">
        <v>20</v>
      </c>
    </row>
    <row r="3" spans="1:5" x14ac:dyDescent="0.25">
      <c r="A3" s="59">
        <v>100</v>
      </c>
      <c r="B3" s="39">
        <v>50</v>
      </c>
      <c r="C3" s="40">
        <v>49</v>
      </c>
      <c r="D3" s="40">
        <v>47.5</v>
      </c>
      <c r="E3" s="41">
        <v>46.75</v>
      </c>
    </row>
    <row r="4" spans="1:5" x14ac:dyDescent="0.25">
      <c r="A4" s="60">
        <v>250</v>
      </c>
      <c r="B4" s="37">
        <v>122.5</v>
      </c>
      <c r="C4" s="5">
        <v>118.75</v>
      </c>
      <c r="D4" s="5">
        <v>118.125</v>
      </c>
      <c r="E4" s="6">
        <v>116.875</v>
      </c>
    </row>
    <row r="5" spans="1:5" x14ac:dyDescent="0.25">
      <c r="A5" s="60">
        <v>500</v>
      </c>
      <c r="B5" s="37">
        <v>245</v>
      </c>
      <c r="C5" s="5">
        <v>236.25</v>
      </c>
      <c r="D5" s="5">
        <v>233.75</v>
      </c>
      <c r="E5" s="6">
        <v>232.5</v>
      </c>
    </row>
    <row r="6" spans="1:5" ht="15.75" thickBot="1" x14ac:dyDescent="0.3">
      <c r="A6" s="61">
        <v>1000</v>
      </c>
      <c r="B6" s="38">
        <v>475</v>
      </c>
      <c r="C6" s="7">
        <v>467.5</v>
      </c>
      <c r="D6" s="7">
        <v>465</v>
      </c>
      <c r="E6" s="8">
        <v>462.5</v>
      </c>
    </row>
    <row r="7" spans="1:5" ht="15.75" thickBot="1" x14ac:dyDescent="0.3"/>
    <row r="8" spans="1:5" ht="45.75" thickBot="1" x14ac:dyDescent="0.3">
      <c r="A8" s="45" t="s">
        <v>0</v>
      </c>
      <c r="B8" s="45" t="s">
        <v>2</v>
      </c>
      <c r="C8" s="45" t="s">
        <v>3</v>
      </c>
      <c r="D8" s="45" t="s">
        <v>4</v>
      </c>
      <c r="E8" s="46"/>
    </row>
    <row r="9" spans="1:5" ht="15.75" thickBot="1" x14ac:dyDescent="0.3">
      <c r="A9" s="58">
        <v>500</v>
      </c>
      <c r="B9" s="32">
        <f>MATCH(A9,A3:A6,0)</f>
        <v>3</v>
      </c>
      <c r="C9" s="62">
        <f>INDEX(B3:B6,B9)</f>
        <v>245</v>
      </c>
      <c r="D9" s="47" t="s">
        <v>22</v>
      </c>
      <c r="E9" s="48"/>
    </row>
  </sheetData>
  <dataValidations count="1">
    <dataValidation type="list" showInputMessage="1" showErrorMessage="1" sqref="A9">
      <formula1>$A$3:$A$6</formula1>
    </dataValidation>
  </dataValidations>
  <pageMargins left="0.7" right="0.7" top="0.75" bottom="0.75" header="0.3" footer="0.3"/>
  <pageSetup orientation="portrait" r:id="rId1"/>
  <ignoredErrors>
    <ignoredError sqref="C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G20" sqref="G20"/>
    </sheetView>
  </sheetViews>
  <sheetFormatPr defaultRowHeight="15" x14ac:dyDescent="0.25"/>
  <cols>
    <col min="1" max="1" width="16.42578125" bestFit="1" customWidth="1"/>
    <col min="2" max="2" width="10.85546875" customWidth="1"/>
  </cols>
  <sheetData>
    <row r="1" spans="1:5" ht="15.75" thickBot="1" x14ac:dyDescent="0.3">
      <c r="A1" s="36"/>
      <c r="B1" s="42" t="s">
        <v>1</v>
      </c>
      <c r="C1" s="43"/>
      <c r="D1" s="43"/>
      <c r="E1" s="44"/>
    </row>
    <row r="2" spans="1:5" ht="15.75" thickBot="1" x14ac:dyDescent="0.3">
      <c r="A2" s="42" t="s">
        <v>0</v>
      </c>
      <c r="B2" s="55">
        <v>1</v>
      </c>
      <c r="C2" s="56">
        <v>5</v>
      </c>
      <c r="D2" s="56">
        <v>10</v>
      </c>
      <c r="E2" s="57">
        <v>20</v>
      </c>
    </row>
    <row r="3" spans="1:5" x14ac:dyDescent="0.25">
      <c r="A3" s="59">
        <v>100</v>
      </c>
      <c r="B3" s="39">
        <v>50</v>
      </c>
      <c r="C3" s="40">
        <v>49</v>
      </c>
      <c r="D3" s="40">
        <v>47.5</v>
      </c>
      <c r="E3" s="41">
        <v>46.75</v>
      </c>
    </row>
    <row r="4" spans="1:5" x14ac:dyDescent="0.25">
      <c r="A4" s="60">
        <v>250</v>
      </c>
      <c r="B4" s="37">
        <v>122.5</v>
      </c>
      <c r="C4" s="5">
        <v>118.75</v>
      </c>
      <c r="D4" s="5">
        <v>118.125</v>
      </c>
      <c r="E4" s="6">
        <v>116.875</v>
      </c>
    </row>
    <row r="5" spans="1:5" x14ac:dyDescent="0.25">
      <c r="A5" s="60">
        <v>500</v>
      </c>
      <c r="B5" s="37">
        <v>245</v>
      </c>
      <c r="C5" s="5">
        <v>236.25</v>
      </c>
      <c r="D5" s="5">
        <v>233.75</v>
      </c>
      <c r="E5" s="6">
        <v>232.5</v>
      </c>
    </row>
    <row r="6" spans="1:5" ht="15.75" thickBot="1" x14ac:dyDescent="0.3">
      <c r="A6" s="61">
        <v>1000</v>
      </c>
      <c r="B6" s="38">
        <v>475</v>
      </c>
      <c r="C6" s="7">
        <v>467.5</v>
      </c>
      <c r="D6" s="7">
        <v>465</v>
      </c>
      <c r="E6" s="8">
        <v>462.5</v>
      </c>
    </row>
    <row r="7" spans="1:5" ht="15.75" thickBot="1" x14ac:dyDescent="0.3"/>
    <row r="8" spans="1:5" ht="45.75" thickBot="1" x14ac:dyDescent="0.3">
      <c r="A8" s="45" t="s">
        <v>1</v>
      </c>
      <c r="B8" s="45" t="s">
        <v>2</v>
      </c>
      <c r="C8" s="45" t="s">
        <v>3</v>
      </c>
      <c r="D8" s="45" t="s">
        <v>4</v>
      </c>
      <c r="E8" s="46"/>
    </row>
    <row r="9" spans="1:5" ht="15.75" thickBot="1" x14ac:dyDescent="0.3">
      <c r="A9" s="58">
        <v>10</v>
      </c>
      <c r="B9" s="32">
        <f>MATCH(A9,B2:E2,1)</f>
        <v>3</v>
      </c>
      <c r="C9" s="62">
        <f>INDEX(B4:E4,B9)</f>
        <v>118.125</v>
      </c>
      <c r="D9" s="47" t="s">
        <v>23</v>
      </c>
      <c r="E9" s="48"/>
    </row>
  </sheetData>
  <dataValidations count="1">
    <dataValidation type="list" showInputMessage="1" showErrorMessage="1" sqref="A9">
      <formula1>$B$2:$E$2</formula1>
    </dataValidation>
  </dataValidations>
  <pageMargins left="0.7" right="0.7" top="0.75" bottom="0.75" header="0.3" footer="0.3"/>
  <pageSetup orientation="portrait" r:id="rId1"/>
  <ignoredErrors>
    <ignoredError sqref="C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zoomScaleNormal="100" workbookViewId="0">
      <selection activeCell="J16" sqref="J16"/>
    </sheetView>
  </sheetViews>
  <sheetFormatPr defaultRowHeight="15" x14ac:dyDescent="0.25"/>
  <cols>
    <col min="1" max="1" width="16.42578125" bestFit="1" customWidth="1"/>
    <col min="2" max="2" width="11.28515625" bestFit="1" customWidth="1"/>
    <col min="3" max="5" width="10.5703125" bestFit="1" customWidth="1"/>
    <col min="6" max="6" width="20.28515625" bestFit="1" customWidth="1"/>
  </cols>
  <sheetData>
    <row r="1" spans="1:6" ht="15.75" thickBot="1" x14ac:dyDescent="0.3">
      <c r="A1" s="36"/>
      <c r="B1" s="42" t="s">
        <v>1</v>
      </c>
      <c r="C1" s="43"/>
      <c r="D1" s="43"/>
      <c r="E1" s="44"/>
    </row>
    <row r="2" spans="1:6" ht="15.75" thickBot="1" x14ac:dyDescent="0.3">
      <c r="A2" s="42" t="s">
        <v>0</v>
      </c>
      <c r="B2" s="55">
        <v>1</v>
      </c>
      <c r="C2" s="56">
        <v>5</v>
      </c>
      <c r="D2" s="56">
        <v>10</v>
      </c>
      <c r="E2" s="57">
        <v>20</v>
      </c>
    </row>
    <row r="3" spans="1:6" x14ac:dyDescent="0.25">
      <c r="A3" s="59">
        <v>100</v>
      </c>
      <c r="B3" s="39">
        <v>50</v>
      </c>
      <c r="C3" s="40">
        <v>49</v>
      </c>
      <c r="D3" s="40">
        <v>47.5</v>
      </c>
      <c r="E3" s="41">
        <v>46.75</v>
      </c>
    </row>
    <row r="4" spans="1:6" x14ac:dyDescent="0.25">
      <c r="A4" s="60">
        <v>250</v>
      </c>
      <c r="B4" s="37">
        <v>122.5</v>
      </c>
      <c r="C4" s="5">
        <v>118.75</v>
      </c>
      <c r="D4" s="5">
        <v>118.125</v>
      </c>
      <c r="E4" s="6">
        <v>116.875</v>
      </c>
    </row>
    <row r="5" spans="1:6" x14ac:dyDescent="0.25">
      <c r="A5" s="60">
        <v>500</v>
      </c>
      <c r="B5" s="37">
        <v>245</v>
      </c>
      <c r="C5" s="5">
        <v>236.25</v>
      </c>
      <c r="D5" s="5">
        <v>233.75</v>
      </c>
      <c r="E5" s="6">
        <v>232.5</v>
      </c>
    </row>
    <row r="6" spans="1:6" ht="15.75" thickBot="1" x14ac:dyDescent="0.3">
      <c r="A6" s="61">
        <v>1000</v>
      </c>
      <c r="B6" s="38">
        <v>475</v>
      </c>
      <c r="C6" s="7">
        <v>467.5</v>
      </c>
      <c r="D6" s="7">
        <v>465</v>
      </c>
      <c r="E6" s="8">
        <v>462.5</v>
      </c>
    </row>
    <row r="7" spans="1:6" ht="15.75" thickBot="1" x14ac:dyDescent="0.3"/>
    <row r="8" spans="1:6" ht="45.75" thickBot="1" x14ac:dyDescent="0.3">
      <c r="C8" s="45" t="s">
        <v>2</v>
      </c>
      <c r="D8" s="45" t="s">
        <v>3</v>
      </c>
      <c r="E8" s="45" t="s">
        <v>4</v>
      </c>
      <c r="F8" s="46"/>
    </row>
    <row r="9" spans="1:6" ht="15.75" thickBot="1" x14ac:dyDescent="0.3">
      <c r="A9" s="45" t="s">
        <v>0</v>
      </c>
      <c r="B9" s="58">
        <v>500</v>
      </c>
      <c r="C9" s="32">
        <f>MATCH(B9,$A$3:$A$6,1)</f>
        <v>3</v>
      </c>
      <c r="D9" s="62">
        <f>INDEX(B3:E6,C9,C10)</f>
        <v>233.75</v>
      </c>
      <c r="E9" s="50" t="s">
        <v>24</v>
      </c>
      <c r="F9" s="51"/>
    </row>
    <row r="10" spans="1:6" ht="15.75" thickBot="1" x14ac:dyDescent="0.3">
      <c r="A10" s="45" t="s">
        <v>1</v>
      </c>
      <c r="B10" s="58">
        <v>10</v>
      </c>
      <c r="C10" s="32">
        <f>MATCH(B10,$B$2:$E$2,0)</f>
        <v>3</v>
      </c>
    </row>
    <row r="13" spans="1:6" x14ac:dyDescent="0.25">
      <c r="E13" s="4"/>
    </row>
  </sheetData>
  <dataValidations count="2">
    <dataValidation type="list" showInputMessage="1" showErrorMessage="1" sqref="B9">
      <formula1>$A$3:$A$6</formula1>
    </dataValidation>
    <dataValidation type="list" allowBlank="1" showInputMessage="1" showErrorMessage="1" sqref="B10">
      <formula1>$B$2:$E$2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workbookViewId="0">
      <selection activeCell="K31" sqref="K31"/>
    </sheetView>
  </sheetViews>
  <sheetFormatPr defaultRowHeight="15" x14ac:dyDescent="0.25"/>
  <cols>
    <col min="1" max="1" width="8.140625" customWidth="1"/>
    <col min="2" max="5" width="13" customWidth="1"/>
    <col min="6" max="6" width="5.5703125" customWidth="1"/>
    <col min="7" max="7" width="7.28515625" customWidth="1"/>
    <col min="8" max="11" width="12.140625" customWidth="1"/>
    <col min="13" max="13" width="9.85546875" customWidth="1"/>
    <col min="14" max="14" width="10.28515625" bestFit="1" customWidth="1"/>
  </cols>
  <sheetData>
    <row r="1" spans="1:15" ht="15.75" thickBot="1" x14ac:dyDescent="0.3"/>
    <row r="2" spans="1:15" ht="19.5" thickBot="1" x14ac:dyDescent="0.35">
      <c r="B2" s="72" t="s">
        <v>5</v>
      </c>
      <c r="H2" s="72" t="s">
        <v>14</v>
      </c>
    </row>
    <row r="3" spans="1:15" ht="15.75" thickBot="1" x14ac:dyDescent="0.3">
      <c r="B3" s="42" t="s">
        <v>6</v>
      </c>
      <c r="C3" s="43" t="s">
        <v>7</v>
      </c>
      <c r="D3" s="43" t="s">
        <v>8</v>
      </c>
      <c r="E3" s="44" t="s">
        <v>9</v>
      </c>
      <c r="H3" s="42" t="s">
        <v>6</v>
      </c>
      <c r="I3" s="43" t="s">
        <v>7</v>
      </c>
      <c r="J3" s="43" t="s">
        <v>8</v>
      </c>
      <c r="K3" s="44" t="s">
        <v>9</v>
      </c>
      <c r="M3" s="28" t="s">
        <v>17</v>
      </c>
      <c r="N3" s="28" t="s">
        <v>19</v>
      </c>
      <c r="O3" s="29" t="s">
        <v>18</v>
      </c>
    </row>
    <row r="4" spans="1:15" ht="15.75" thickBot="1" x14ac:dyDescent="0.3">
      <c r="A4" s="42" t="s">
        <v>10</v>
      </c>
      <c r="B4" s="67">
        <v>32432</v>
      </c>
      <c r="C4" s="68">
        <v>53452</v>
      </c>
      <c r="D4" s="68">
        <v>12532</v>
      </c>
      <c r="E4" s="69">
        <v>54245</v>
      </c>
      <c r="G4" s="42" t="s">
        <v>10</v>
      </c>
      <c r="H4" s="18">
        <f>B4*0.84</f>
        <v>27242.879999999997</v>
      </c>
      <c r="I4" s="20">
        <f t="shared" ref="I4:K7" si="0">C4*0.84</f>
        <v>44899.68</v>
      </c>
      <c r="J4" s="20">
        <f t="shared" si="0"/>
        <v>10526.88</v>
      </c>
      <c r="K4" s="21">
        <f t="shared" si="0"/>
        <v>45565.799999999996</v>
      </c>
      <c r="M4" s="30" t="s">
        <v>5</v>
      </c>
      <c r="N4" s="27" t="s">
        <v>6</v>
      </c>
      <c r="O4" s="31" t="s">
        <v>10</v>
      </c>
    </row>
    <row r="5" spans="1:15" ht="15.75" thickBot="1" x14ac:dyDescent="0.3">
      <c r="A5" s="42" t="s">
        <v>11</v>
      </c>
      <c r="B5" s="12">
        <v>42563</v>
      </c>
      <c r="C5" s="13">
        <v>34547</v>
      </c>
      <c r="D5" s="13">
        <v>19405</v>
      </c>
      <c r="E5" s="14">
        <v>48564</v>
      </c>
      <c r="G5" s="42" t="s">
        <v>11</v>
      </c>
      <c r="H5" s="22">
        <f t="shared" ref="H5:H7" si="1">B5*0.84</f>
        <v>35752.92</v>
      </c>
      <c r="I5" s="19">
        <f t="shared" si="0"/>
        <v>29019.48</v>
      </c>
      <c r="J5" s="19">
        <f t="shared" si="0"/>
        <v>16300.199999999999</v>
      </c>
      <c r="K5" s="23">
        <f t="shared" si="0"/>
        <v>40793.760000000002</v>
      </c>
      <c r="M5" s="1" t="s">
        <v>14</v>
      </c>
      <c r="N5" s="3" t="s">
        <v>7</v>
      </c>
      <c r="O5" s="9" t="s">
        <v>11</v>
      </c>
    </row>
    <row r="6" spans="1:15" ht="15.75" thickBot="1" x14ac:dyDescent="0.3">
      <c r="A6" s="42" t="s">
        <v>12</v>
      </c>
      <c r="B6" s="12">
        <v>39987</v>
      </c>
      <c r="C6" s="13">
        <v>41742</v>
      </c>
      <c r="D6" s="13">
        <v>21245</v>
      </c>
      <c r="E6" s="14">
        <v>51243</v>
      </c>
      <c r="G6" s="42" t="s">
        <v>12</v>
      </c>
      <c r="H6" s="22">
        <f t="shared" si="1"/>
        <v>33589.08</v>
      </c>
      <c r="I6" s="19">
        <f t="shared" si="0"/>
        <v>35063.279999999999</v>
      </c>
      <c r="J6" s="19">
        <f t="shared" si="0"/>
        <v>17845.8</v>
      </c>
      <c r="K6" s="23">
        <f t="shared" si="0"/>
        <v>43044.119999999995</v>
      </c>
      <c r="M6" s="1" t="s">
        <v>15</v>
      </c>
      <c r="N6" s="3" t="s">
        <v>8</v>
      </c>
      <c r="O6" s="9" t="s">
        <v>12</v>
      </c>
    </row>
    <row r="7" spans="1:15" ht="15.75" thickBot="1" x14ac:dyDescent="0.3">
      <c r="A7" s="42" t="s">
        <v>13</v>
      </c>
      <c r="B7" s="15">
        <v>61245</v>
      </c>
      <c r="C7" s="16">
        <v>51545</v>
      </c>
      <c r="D7" s="16">
        <v>39485</v>
      </c>
      <c r="E7" s="17">
        <v>78246</v>
      </c>
      <c r="G7" s="42" t="s">
        <v>13</v>
      </c>
      <c r="H7" s="24">
        <f t="shared" si="1"/>
        <v>51445.799999999996</v>
      </c>
      <c r="I7" s="25">
        <f t="shared" si="0"/>
        <v>43297.799999999996</v>
      </c>
      <c r="J7" s="25">
        <f t="shared" si="0"/>
        <v>33167.4</v>
      </c>
      <c r="K7" s="26">
        <f t="shared" si="0"/>
        <v>65726.64</v>
      </c>
      <c r="M7" s="2" t="s">
        <v>16</v>
      </c>
      <c r="N7" s="10" t="s">
        <v>9</v>
      </c>
      <c r="O7" s="11" t="s">
        <v>13</v>
      </c>
    </row>
    <row r="8" spans="1:15" ht="15.75" thickBot="1" x14ac:dyDescent="0.3"/>
    <row r="9" spans="1:15" ht="19.5" thickBot="1" x14ac:dyDescent="0.35">
      <c r="B9" s="72" t="s">
        <v>15</v>
      </c>
      <c r="H9" s="72" t="s">
        <v>16</v>
      </c>
    </row>
    <row r="10" spans="1:15" ht="15.75" thickBot="1" x14ac:dyDescent="0.3">
      <c r="B10" s="42" t="s">
        <v>6</v>
      </c>
      <c r="C10" s="43" t="s">
        <v>7</v>
      </c>
      <c r="D10" s="43" t="s">
        <v>8</v>
      </c>
      <c r="E10" s="44" t="s">
        <v>9</v>
      </c>
      <c r="H10" s="63" t="s">
        <v>6</v>
      </c>
      <c r="I10" s="70" t="s">
        <v>7</v>
      </c>
      <c r="J10" s="70" t="s">
        <v>8</v>
      </c>
      <c r="K10" s="71" t="s">
        <v>9</v>
      </c>
    </row>
    <row r="11" spans="1:15" ht="15.75" thickBot="1" x14ac:dyDescent="0.3">
      <c r="A11" s="42" t="s">
        <v>10</v>
      </c>
      <c r="B11" s="18">
        <f>B4*0.72</f>
        <v>23351.040000000001</v>
      </c>
      <c r="C11" s="20">
        <f t="shared" ref="C11:E11" si="2">C4*0.72</f>
        <v>38485.439999999995</v>
      </c>
      <c r="D11" s="20">
        <f t="shared" si="2"/>
        <v>9023.0399999999991</v>
      </c>
      <c r="E11" s="21">
        <f t="shared" si="2"/>
        <v>39056.400000000001</v>
      </c>
      <c r="G11" s="42" t="s">
        <v>10</v>
      </c>
      <c r="H11" s="18">
        <f>B4*1.02</f>
        <v>33080.639999999999</v>
      </c>
      <c r="I11" s="20">
        <f t="shared" ref="I11:K14" si="3">C4*1.02</f>
        <v>54521.04</v>
      </c>
      <c r="J11" s="20">
        <f t="shared" si="3"/>
        <v>12782.64</v>
      </c>
      <c r="K11" s="21">
        <f t="shared" si="3"/>
        <v>55329.9</v>
      </c>
    </row>
    <row r="12" spans="1:15" ht="15.75" thickBot="1" x14ac:dyDescent="0.3">
      <c r="A12" s="42" t="s">
        <v>11</v>
      </c>
      <c r="B12" s="22">
        <f t="shared" ref="B12:E14" si="4">B5*0.72</f>
        <v>30645.360000000001</v>
      </c>
      <c r="C12" s="19">
        <f t="shared" si="4"/>
        <v>24873.84</v>
      </c>
      <c r="D12" s="19">
        <f t="shared" si="4"/>
        <v>13971.6</v>
      </c>
      <c r="E12" s="23">
        <f t="shared" si="4"/>
        <v>34966.080000000002</v>
      </c>
      <c r="G12" s="42" t="s">
        <v>11</v>
      </c>
      <c r="H12" s="22">
        <f t="shared" ref="H12:H14" si="5">B5*1.02</f>
        <v>43414.26</v>
      </c>
      <c r="I12" s="19">
        <f t="shared" si="3"/>
        <v>35237.94</v>
      </c>
      <c r="J12" s="19">
        <f t="shared" si="3"/>
        <v>19793.099999999999</v>
      </c>
      <c r="K12" s="23">
        <f t="shared" si="3"/>
        <v>49535.28</v>
      </c>
    </row>
    <row r="13" spans="1:15" ht="15.75" thickBot="1" x14ac:dyDescent="0.3">
      <c r="A13" s="42" t="s">
        <v>12</v>
      </c>
      <c r="B13" s="22">
        <f t="shared" si="4"/>
        <v>28790.639999999999</v>
      </c>
      <c r="C13" s="19">
        <f t="shared" si="4"/>
        <v>30054.239999999998</v>
      </c>
      <c r="D13" s="19">
        <f t="shared" si="4"/>
        <v>15296.4</v>
      </c>
      <c r="E13" s="23">
        <f t="shared" si="4"/>
        <v>36894.959999999999</v>
      </c>
      <c r="G13" s="42" t="s">
        <v>12</v>
      </c>
      <c r="H13" s="22">
        <f t="shared" si="5"/>
        <v>40786.74</v>
      </c>
      <c r="I13" s="19">
        <f t="shared" si="3"/>
        <v>42576.840000000004</v>
      </c>
      <c r="J13" s="19">
        <f t="shared" si="3"/>
        <v>21669.9</v>
      </c>
      <c r="K13" s="23">
        <f t="shared" si="3"/>
        <v>52267.86</v>
      </c>
    </row>
    <row r="14" spans="1:15" ht="15.75" thickBot="1" x14ac:dyDescent="0.3">
      <c r="A14" s="42" t="s">
        <v>13</v>
      </c>
      <c r="B14" s="24">
        <f t="shared" si="4"/>
        <v>44096.4</v>
      </c>
      <c r="C14" s="25">
        <f t="shared" si="4"/>
        <v>37112.400000000001</v>
      </c>
      <c r="D14" s="25">
        <f t="shared" si="4"/>
        <v>28429.200000000001</v>
      </c>
      <c r="E14" s="26">
        <f t="shared" si="4"/>
        <v>56337.119999999995</v>
      </c>
      <c r="G14" s="42" t="s">
        <v>13</v>
      </c>
      <c r="H14" s="24">
        <f t="shared" si="5"/>
        <v>62469.9</v>
      </c>
      <c r="I14" s="25">
        <f t="shared" si="3"/>
        <v>52575.9</v>
      </c>
      <c r="J14" s="25">
        <f t="shared" si="3"/>
        <v>40274.699999999997</v>
      </c>
      <c r="K14" s="26">
        <f t="shared" si="3"/>
        <v>79810.92</v>
      </c>
    </row>
    <row r="15" spans="1:15" ht="15.75" thickBot="1" x14ac:dyDescent="0.3"/>
    <row r="16" spans="1:15" ht="15.75" thickBot="1" x14ac:dyDescent="0.3">
      <c r="A16" s="42" t="s">
        <v>18</v>
      </c>
      <c r="B16" s="42" t="s">
        <v>19</v>
      </c>
      <c r="C16" s="42" t="s">
        <v>17</v>
      </c>
      <c r="D16" s="42" t="s">
        <v>20</v>
      </c>
      <c r="E16" s="42" t="s">
        <v>21</v>
      </c>
      <c r="F16" s="42"/>
      <c r="G16" s="42"/>
      <c r="H16" s="42"/>
      <c r="I16" s="64"/>
    </row>
    <row r="17" spans="1:9" ht="15.75" thickBot="1" x14ac:dyDescent="0.3">
      <c r="A17" s="65" t="s">
        <v>11</v>
      </c>
      <c r="B17" s="66" t="s">
        <v>8</v>
      </c>
      <c r="C17" s="52" t="s">
        <v>14</v>
      </c>
      <c r="D17" s="73">
        <f>INDEX((B4:E7,H4:K7,B11:E14,H11:K14),2,3,2)</f>
        <v>16300.199999999999</v>
      </c>
      <c r="E17" s="33" t="s">
        <v>25</v>
      </c>
      <c r="F17" s="33"/>
      <c r="G17" s="33"/>
      <c r="H17" s="33"/>
      <c r="I17" s="34"/>
    </row>
    <row r="18" spans="1:9" ht="15.75" thickBot="1" x14ac:dyDescent="0.3">
      <c r="A18" s="35"/>
      <c r="B18" s="35"/>
      <c r="C18" s="35"/>
    </row>
    <row r="19" spans="1:9" ht="15.75" thickBot="1" x14ac:dyDescent="0.3">
      <c r="A19" s="42" t="s">
        <v>18</v>
      </c>
      <c r="B19" s="42" t="s">
        <v>19</v>
      </c>
      <c r="C19" s="42" t="s">
        <v>17</v>
      </c>
      <c r="D19" s="42" t="s">
        <v>20</v>
      </c>
      <c r="E19" s="42" t="s">
        <v>21</v>
      </c>
      <c r="F19" s="42"/>
      <c r="G19" s="42"/>
      <c r="H19" s="42"/>
      <c r="I19" s="64"/>
    </row>
    <row r="20" spans="1:9" ht="15.75" thickBot="1" x14ac:dyDescent="0.3">
      <c r="A20" s="65">
        <v>2</v>
      </c>
      <c r="B20" s="65">
        <v>3</v>
      </c>
      <c r="C20" s="53">
        <v>2</v>
      </c>
      <c r="D20" s="73">
        <f>INDEX((B4:E7,H4:K7,B11:E14,H11:K14),A20,B20,C20)</f>
        <v>16300.199999999999</v>
      </c>
      <c r="E20" s="54" t="s">
        <v>26</v>
      </c>
      <c r="F20" s="54"/>
      <c r="G20" s="54"/>
      <c r="H20" s="54"/>
      <c r="I20" s="49"/>
    </row>
  </sheetData>
  <dataValidations count="3">
    <dataValidation type="list" showInputMessage="1" showErrorMessage="1" sqref="C17">
      <formula1>$M$4:$M$7</formula1>
    </dataValidation>
    <dataValidation type="list" showInputMessage="1" showErrorMessage="1" sqref="B17">
      <formula1>$N$4:$N$7</formula1>
    </dataValidation>
    <dataValidation type="list" showInputMessage="1" showErrorMessage="1" sqref="A17">
      <formula1>$O$4:$O$7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INDEX_ARRAY_1a</vt:lpstr>
      <vt:lpstr>INDEX_ARRAY_1b</vt:lpstr>
      <vt:lpstr>INDEX_ARRAY_2</vt:lpstr>
      <vt:lpstr>INDEX_REFERENCE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Brannon</dc:creator>
  <cp:lastModifiedBy>Regsitered User</cp:lastModifiedBy>
  <dcterms:created xsi:type="dcterms:W3CDTF">2016-04-08T22:42:29Z</dcterms:created>
  <dcterms:modified xsi:type="dcterms:W3CDTF">2016-04-13T13:18:02Z</dcterms:modified>
</cp:coreProperties>
</file>