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69" activeTab="0"/>
  </bookViews>
  <sheets>
    <sheet name="Dates" sheetId="1" r:id="rId1"/>
    <sheet name="Date_Formatting" sheetId="2" r:id="rId2"/>
    <sheet name="Adding to Dates" sheetId="3" r:id="rId3"/>
    <sheet name="Subtracting Dates" sheetId="4" r:id="rId4"/>
    <sheet name="TODAY" sheetId="5" r:id="rId5"/>
    <sheet name="Keyboard Shortcuts" sheetId="6" r:id="rId6"/>
    <sheet name="Retrieving elements" sheetId="7" r:id="rId7"/>
    <sheet name="WORKDAY" sheetId="8" r:id="rId8"/>
    <sheet name="Autofill Dates" sheetId="9" r:id="rId9"/>
    <sheet name="Formatting Dates" sheetId="10" r:id="rId10"/>
    <sheet name="Adding to Times" sheetId="11" r:id="rId11"/>
    <sheet name="Difference Between Times" sheetId="12" r:id="rId12"/>
    <sheet name="NOW" sheetId="13" r:id="rId13"/>
    <sheet name="Retrieving Time Elements" sheetId="14" r:id="rId14"/>
    <sheet name="Time Formatting" sheetId="15" r:id="rId15"/>
    <sheet name="TIMEVALUE" sheetId="16" r:id="rId16"/>
  </sheets>
  <definedNames>
    <definedName name="_xlfn.FORMULATEXT" hidden="1">#NAME?</definedName>
  </definedNames>
  <calcPr fullCalcOnLoad="1"/>
</workbook>
</file>

<file path=xl/sharedStrings.xml><?xml version="1.0" encoding="utf-8"?>
<sst xmlns="http://schemas.openxmlformats.org/spreadsheetml/2006/main" count="169" uniqueCount="128">
  <si>
    <t>January 1, 2017</t>
  </si>
  <si>
    <t>Formatted as Date</t>
  </si>
  <si>
    <t>1/1/2017</t>
  </si>
  <si>
    <t>1-Jan-17</t>
  </si>
  <si>
    <t>Sunday, January 1, 2017</t>
  </si>
  <si>
    <t>Formatted as Text</t>
  </si>
  <si>
    <t>Add 1 day</t>
  </si>
  <si>
    <t>Add 90 days</t>
  </si>
  <si>
    <t>Add 6 months</t>
  </si>
  <si>
    <t>Add 1 year</t>
  </si>
  <si>
    <t>Add 5 years</t>
  </si>
  <si>
    <t>Add 9 months</t>
  </si>
  <si>
    <t>Original Date</t>
  </si>
  <si>
    <t>Formula</t>
  </si>
  <si>
    <t xml:space="preserve"> =A2+1</t>
  </si>
  <si>
    <t xml:space="preserve"> =A2+90</t>
  </si>
  <si>
    <t xml:space="preserve"> =A3+1</t>
  </si>
  <si>
    <t xml:space="preserve"> =A4+1</t>
  </si>
  <si>
    <t xml:space="preserve"> =A5+1</t>
  </si>
  <si>
    <t xml:space="preserve"> =A3+90</t>
  </si>
  <si>
    <t xml:space="preserve"> =A4+90</t>
  </si>
  <si>
    <t xml:space="preserve"> =A5+90</t>
  </si>
  <si>
    <t xml:space="preserve"> =EDATE(A11,6)</t>
  </si>
  <si>
    <t xml:space="preserve"> =EDATE(A12,6)</t>
  </si>
  <si>
    <t xml:space="preserve"> =EDATE(A13,6)</t>
  </si>
  <si>
    <t xml:space="preserve"> =EDATE(A11,9)</t>
  </si>
  <si>
    <t xml:space="preserve"> =EDATE(A12,9)</t>
  </si>
  <si>
    <t xml:space="preserve"> =EDATE(A13,9)</t>
  </si>
  <si>
    <t xml:space="preserve"> =DATE(YEAR(A19)+1,MONTH(A19),DAY(A19))</t>
  </si>
  <si>
    <t xml:space="preserve"> =DATE(YEAR(A20)+1,MONTH(A20),DAY(A20))</t>
  </si>
  <si>
    <t xml:space="preserve"> =DATE(YEAR(A21)+1,MONTH(A21),DAY(A21))</t>
  </si>
  <si>
    <t xml:space="preserve"> =DATE(YEAR(A19)+5,MONTH(A19),DAY(A19))</t>
  </si>
  <si>
    <t xml:space="preserve"> =DATE(YEAR(A20)+5,MONTH(A20),DAY(A20))</t>
  </si>
  <si>
    <t xml:space="preserve"> =DATE(YEAR(A21)+5,MONTH(A21),DAY(A21))</t>
  </si>
  <si>
    <t xml:space="preserve"> =EDATE(A10,6)</t>
  </si>
  <si>
    <t xml:space="preserve"> =EDATE(A10,9)</t>
  </si>
  <si>
    <t xml:space="preserve"> =DATE(YEAR(A18)+1,MONTH(A18),DAY(A18))</t>
  </si>
  <si>
    <t xml:space="preserve"> =DATE(YEAR(A18)+5,MONTH(A18),DAY(A18))</t>
  </si>
  <si>
    <t xml:space="preserve"> </t>
  </si>
  <si>
    <t>Subtract two dates</t>
  </si>
  <si>
    <t>Start Date</t>
  </si>
  <si>
    <t>End Date</t>
  </si>
  <si>
    <t>Difference</t>
  </si>
  <si>
    <t xml:space="preserve"> =DATEDIF("1/1/2016", "4/15/2018", "m")</t>
  </si>
  <si>
    <t xml:space="preserve"> =DATEDIF("1/1/2016", "4/15/2018", "md")</t>
  </si>
  <si>
    <t xml:space="preserve"> =DATEDIF(42370, 43205, "y")</t>
  </si>
  <si>
    <t xml:space="preserve"> =DATEDIF(42370, 43205, "yd")</t>
  </si>
  <si>
    <t xml:space="preserve"> =DATEDIF(D2,E2,"d")</t>
  </si>
  <si>
    <t>Today's Date</t>
  </si>
  <si>
    <t xml:space="preserve"> =TODAY()</t>
  </si>
  <si>
    <t>Result</t>
  </si>
  <si>
    <t>Ctrl + ;</t>
  </si>
  <si>
    <t>Ctrl + Shift + ;</t>
  </si>
  <si>
    <t>Ctrl + ; (space) Ctrl + Shift + ;</t>
  </si>
  <si>
    <t>Keyboard Shortcut</t>
  </si>
  <si>
    <t>Subtract current date</t>
  </si>
  <si>
    <t xml:space="preserve"> =DATEDIF(TODAY(), "4/15/2018", "m")</t>
  </si>
  <si>
    <t xml:space="preserve"> =DATEDIF(TODAY(), 43205, "y")</t>
  </si>
  <si>
    <t xml:space="preserve"> =DATEDIF(41372, TODAY(), "yd")</t>
  </si>
  <si>
    <t xml:space="preserve"> =DATEDIF("4/15/2012", TODAY(), "d")</t>
  </si>
  <si>
    <t>Date</t>
  </si>
  <si>
    <t>Month</t>
  </si>
  <si>
    <t>Day</t>
  </si>
  <si>
    <t>Year</t>
  </si>
  <si>
    <t>Serial number</t>
  </si>
  <si>
    <t>Short date format</t>
  </si>
  <si>
    <t>Date 1</t>
  </si>
  <si>
    <t>Date 2</t>
  </si>
  <si>
    <t>Weekday</t>
  </si>
  <si>
    <t>Week number</t>
  </si>
  <si>
    <t>WORKDAY</t>
  </si>
  <si>
    <t>Holidays</t>
  </si>
  <si>
    <t>Explanation</t>
  </si>
  <si>
    <t>20 workdays prior to Monday, January 16, 2017</t>
  </si>
  <si>
    <t>2 workdays in the future from Wednesday, November 23, 2016</t>
  </si>
  <si>
    <t>90 workdays in the future from November 14, 2016</t>
  </si>
  <si>
    <t>Days</t>
  </si>
  <si>
    <t>Weekdays</t>
  </si>
  <si>
    <t>Every other day</t>
  </si>
  <si>
    <t>Formatted as General</t>
  </si>
  <si>
    <t>Formatted as Text String</t>
  </si>
  <si>
    <t>DATEVALUE</t>
  </si>
  <si>
    <t xml:space="preserve"> =DATEVALUE(A7)</t>
  </si>
  <si>
    <t xml:space="preserve"> =DATEVALUE(A8)</t>
  </si>
  <si>
    <t xml:space="preserve"> =DATEVALUE(A9)</t>
  </si>
  <si>
    <t>Task Time</t>
  </si>
  <si>
    <t>Task 1</t>
  </si>
  <si>
    <t>Task 2</t>
  </si>
  <si>
    <t>Total time</t>
  </si>
  <si>
    <t>Monday</t>
  </si>
  <si>
    <t>Tuesday</t>
  </si>
  <si>
    <t>Wednesday</t>
  </si>
  <si>
    <t>Thursday</t>
  </si>
  <si>
    <t>Friday</t>
  </si>
  <si>
    <t>Time Worked</t>
  </si>
  <si>
    <t>Total hours</t>
  </si>
  <si>
    <t>Time</t>
  </si>
  <si>
    <t>Start</t>
  </si>
  <si>
    <t>Finish</t>
  </si>
  <si>
    <t>Elapsed (number value)</t>
  </si>
  <si>
    <t>Elapsed (time value)</t>
  </si>
  <si>
    <t>NOW</t>
  </si>
  <si>
    <t>4:25</t>
  </si>
  <si>
    <t>4:25:53</t>
  </si>
  <si>
    <t>4:25 PM</t>
  </si>
  <si>
    <t>SECOND</t>
  </si>
  <si>
    <t>MINUTE</t>
  </si>
  <si>
    <t>HOUR</t>
  </si>
  <si>
    <t>FORMULA</t>
  </si>
  <si>
    <t>*1:30:55 PM</t>
  </si>
  <si>
    <t>13:30</t>
  </si>
  <si>
    <t>13:30:55</t>
  </si>
  <si>
    <t>TIMEVALUE</t>
  </si>
  <si>
    <t>TIMEVALUE*24</t>
  </si>
  <si>
    <t xml:space="preserve"> =SUM(B2:B3)</t>
  </si>
  <si>
    <t xml:space="preserve"> =NOW()</t>
  </si>
  <si>
    <t xml:space="preserve"> =SECOND(A2)</t>
  </si>
  <si>
    <t xml:space="preserve"> =SECOND(A3)</t>
  </si>
  <si>
    <t xml:space="preserve"> =SECOND(A4)</t>
  </si>
  <si>
    <t xml:space="preserve"> =MINUTE(A2)</t>
  </si>
  <si>
    <t xml:space="preserve"> =MINUTE(A3)</t>
  </si>
  <si>
    <t xml:space="preserve"> =MINUTE(A4)</t>
  </si>
  <si>
    <t xml:space="preserve"> =HOUR(A2)-12</t>
  </si>
  <si>
    <t xml:space="preserve"> =HOUR(A3)-12</t>
  </si>
  <si>
    <t xml:space="preserve"> =HOUR(A4)-12</t>
  </si>
  <si>
    <t xml:space="preserve"> =TIMEVALUE(A2)</t>
  </si>
  <si>
    <t xml:space="preserve"> =TIMEVALUE(A3)</t>
  </si>
  <si>
    <t xml:space="preserve"> =TIMEVALUE(A4)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</si>
</sst>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[$-409]mmmm\ d\,\ yyyy;@"/>
    <numFmt numFmtId="168" formatCode="[$-409]d\-mmm\-yy;@"/>
    <numFmt numFmtId="169" formatCode="0.00000"/>
    <numFmt numFmtId="170" formatCode="0.0000"/>
    <numFmt numFmtId="171" formatCode="0.000"/>
    <numFmt numFmtId="172" formatCode="0.0"/>
    <numFmt numFmtId="173" formatCode="[$-409]dddd\,\ mmmm\ d\,\ yyyy"/>
    <numFmt numFmtId="174" formatCode="mmm\-yyyy"/>
    <numFmt numFmtId="175" formatCode="[$-409]mmmm\-yy;@"/>
    <numFmt numFmtId="176" formatCode="mm\-dd\-yyyy"/>
    <numFmt numFmtId="177" formatCode="mmm\ d\,\ yyyy\ hh:mm"/>
    <numFmt numFmtId="178" formatCode="[$-F400]h:mm:ss\ AM/PM"/>
    <numFmt numFmtId="179" formatCode="h:mm;@"/>
    <numFmt numFmtId="180" formatCode="[h]:mm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m/d/yy\ h:mm\ AM/PM;@"/>
    <numFmt numFmtId="192" formatCode="h:mm:ss;@"/>
    <numFmt numFmtId="193" formatCode="[$-409]h:mm\ AM/P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7EBC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3" fillId="33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5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23" fillId="33" borderId="11" xfId="0" applyFont="1" applyFill="1" applyBorder="1" applyAlignment="1">
      <alignment/>
    </xf>
    <xf numFmtId="49" fontId="0" fillId="0" borderId="10" xfId="0" applyNumberFormat="1" applyBorder="1" applyAlignment="1">
      <alignment/>
    </xf>
    <xf numFmtId="18" fontId="0" fillId="0" borderId="10" xfId="0" applyNumberFormat="1" applyBorder="1" applyAlignment="1">
      <alignment/>
    </xf>
    <xf numFmtId="2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75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176" fontId="0" fillId="0" borderId="10" xfId="0" applyNumberFormat="1" applyBorder="1" applyAlignment="1">
      <alignment/>
    </xf>
    <xf numFmtId="22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20" fontId="0" fillId="0" borderId="10" xfId="0" applyNumberFormat="1" applyBorder="1" applyAlignment="1">
      <alignment/>
    </xf>
    <xf numFmtId="0" fontId="23" fillId="33" borderId="12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23" fillId="33" borderId="13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/>
    </xf>
    <xf numFmtId="0" fontId="0" fillId="34" borderId="17" xfId="0" applyFill="1" applyBorder="1" applyAlignment="1">
      <alignment horizontal="left"/>
    </xf>
    <xf numFmtId="0" fontId="0" fillId="34" borderId="18" xfId="0" applyFill="1" applyBorder="1" applyAlignment="1">
      <alignment horizontal="left"/>
    </xf>
    <xf numFmtId="20" fontId="0" fillId="0" borderId="19" xfId="0" applyNumberFormat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180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23" fillId="33" borderId="10" xfId="0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/>
    </xf>
    <xf numFmtId="21" fontId="0" fillId="0" borderId="10" xfId="0" applyNumberFormat="1" applyBorder="1" applyAlignment="1">
      <alignment/>
    </xf>
    <xf numFmtId="192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F5"/>
  <sheetViews>
    <sheetView tabSelected="1" zoomScale="115" zoomScaleNormal="115" zoomScalePageLayoutView="0" workbookViewId="0" topLeftCell="A1">
      <selection activeCell="A6" sqref="A6"/>
    </sheetView>
  </sheetViews>
  <sheetFormatPr defaultColWidth="9.140625" defaultRowHeight="15"/>
  <cols>
    <col min="1" max="2" width="26.421875" style="0" customWidth="1"/>
    <col min="4" max="4" width="16.7109375" style="0" bestFit="1" customWidth="1"/>
    <col min="5" max="6" width="9.57421875" style="0" bestFit="1" customWidth="1"/>
  </cols>
  <sheetData>
    <row r="1" spans="1:6" ht="15">
      <c r="A1" s="1" t="s">
        <v>1</v>
      </c>
      <c r="B1" s="1" t="s">
        <v>5</v>
      </c>
      <c r="E1" s="1" t="s">
        <v>66</v>
      </c>
      <c r="F1" s="1" t="s">
        <v>67</v>
      </c>
    </row>
    <row r="2" spans="1:6" ht="15">
      <c r="A2" s="2">
        <v>42736</v>
      </c>
      <c r="B2" s="9" t="s">
        <v>2</v>
      </c>
      <c r="D2" s="1" t="s">
        <v>65</v>
      </c>
      <c r="E2" s="2">
        <v>1</v>
      </c>
      <c r="F2" s="2">
        <v>42370</v>
      </c>
    </row>
    <row r="3" spans="1:6" ht="15">
      <c r="A3" s="3">
        <v>42736</v>
      </c>
      <c r="B3" s="9" t="s">
        <v>3</v>
      </c>
      <c r="D3" s="1" t="s">
        <v>64</v>
      </c>
      <c r="E3" s="12">
        <v>1</v>
      </c>
      <c r="F3" s="12">
        <v>42370</v>
      </c>
    </row>
    <row r="4" spans="1:2" ht="15">
      <c r="A4" s="4">
        <v>42736</v>
      </c>
      <c r="B4" s="9" t="s">
        <v>0</v>
      </c>
    </row>
    <row r="5" spans="1:2" ht="15">
      <c r="A5" s="5">
        <v>42736</v>
      </c>
      <c r="B5" s="9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C15"/>
  <sheetViews>
    <sheetView zoomScale="115" zoomScaleNormal="115" zoomScalePageLayoutView="0" workbookViewId="0" topLeftCell="A6">
      <selection activeCell="A6" sqref="A6"/>
    </sheetView>
  </sheetViews>
  <sheetFormatPr defaultColWidth="9.140625" defaultRowHeight="15"/>
  <cols>
    <col min="1" max="1" width="23.140625" style="0" bestFit="1" customWidth="1"/>
    <col min="2" max="2" width="20.421875" style="15" bestFit="1" customWidth="1"/>
    <col min="3" max="3" width="19.8515625" style="0" hidden="1" customWidth="1"/>
  </cols>
  <sheetData>
    <row r="1" spans="1:2" ht="15">
      <c r="A1" s="1" t="s">
        <v>1</v>
      </c>
      <c r="B1" s="1" t="s">
        <v>79</v>
      </c>
    </row>
    <row r="2" spans="1:2" ht="15">
      <c r="A2" s="2">
        <v>42736</v>
      </c>
      <c r="B2" s="2">
        <f>A2</f>
        <v>42736</v>
      </c>
    </row>
    <row r="3" spans="1:2" ht="15">
      <c r="A3" s="3">
        <v>42736</v>
      </c>
      <c r="B3" s="13">
        <f>A3</f>
        <v>42736</v>
      </c>
    </row>
    <row r="4" spans="1:2" ht="15">
      <c r="A4" s="4">
        <v>42736</v>
      </c>
      <c r="B4" s="17">
        <f>A4</f>
        <v>42736</v>
      </c>
    </row>
    <row r="6" spans="1:3" ht="15">
      <c r="A6" s="1" t="s">
        <v>80</v>
      </c>
      <c r="B6" s="1" t="s">
        <v>81</v>
      </c>
      <c r="C6" s="1" t="s">
        <v>13</v>
      </c>
    </row>
    <row r="7" spans="1:3" ht="15">
      <c r="A7" s="9" t="s">
        <v>2</v>
      </c>
      <c r="B7" s="16">
        <f>DATEVALUE(A7)</f>
        <v>42736</v>
      </c>
      <c r="C7" s="6" t="s">
        <v>82</v>
      </c>
    </row>
    <row r="8" spans="1:3" ht="15">
      <c r="A8" s="9" t="s">
        <v>3</v>
      </c>
      <c r="B8" s="16">
        <f>DATEVALUE(A8)</f>
        <v>42736</v>
      </c>
      <c r="C8" s="6" t="s">
        <v>83</v>
      </c>
    </row>
    <row r="9" spans="1:3" ht="15">
      <c r="A9" s="9" t="s">
        <v>0</v>
      </c>
      <c r="B9" s="16">
        <f>DATEVALUE(A9)</f>
        <v>42736</v>
      </c>
      <c r="C9" s="6" t="s">
        <v>84</v>
      </c>
    </row>
    <row r="14" ht="15">
      <c r="A14" s="18"/>
    </row>
    <row r="15" ht="15">
      <c r="A15" s="18"/>
    </row>
  </sheetData>
  <sheetProtection/>
  <printOptions/>
  <pageMargins left="0.7" right="0.7" top="0.75" bottom="0.75" header="0.3" footer="0.3"/>
  <pageSetup orientation="portrait" paperSize="9"/>
  <ignoredErrors>
    <ignoredError sqref="A8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C1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11.421875" style="0" bestFit="1" customWidth="1"/>
    <col min="2" max="2" width="12.8515625" style="0" bestFit="1" customWidth="1"/>
    <col min="3" max="3" width="13.140625" style="0" customWidth="1"/>
    <col min="4" max="4" width="23.7109375" style="0" bestFit="1" customWidth="1"/>
    <col min="5" max="5" width="24.28125" style="0" bestFit="1" customWidth="1"/>
  </cols>
  <sheetData>
    <row r="1" spans="1:3" ht="15">
      <c r="A1" s="21"/>
      <c r="B1" s="23" t="s">
        <v>85</v>
      </c>
      <c r="C1" s="1" t="s">
        <v>13</v>
      </c>
    </row>
    <row r="2" spans="1:3" ht="15">
      <c r="A2" s="22" t="s">
        <v>86</v>
      </c>
      <c r="B2" s="19">
        <v>0.2020833333333333</v>
      </c>
      <c r="C2" s="8"/>
    </row>
    <row r="3" spans="1:3" ht="15">
      <c r="A3" s="22" t="s">
        <v>87</v>
      </c>
      <c r="B3" s="20">
        <v>0.14097222222222222</v>
      </c>
      <c r="C3" s="8"/>
    </row>
    <row r="4" spans="1:3" ht="15">
      <c r="A4" s="22" t="s">
        <v>88</v>
      </c>
      <c r="B4" s="19">
        <f>SUM(B2:B3)</f>
        <v>0.34305555555555556</v>
      </c>
      <c r="C4" s="6" t="s">
        <v>114</v>
      </c>
    </row>
    <row r="6" ht="15.75" thickBot="1"/>
    <row r="7" spans="1:2" ht="15">
      <c r="A7" s="25" t="s">
        <v>62</v>
      </c>
      <c r="B7" s="26" t="s">
        <v>94</v>
      </c>
    </row>
    <row r="8" spans="1:2" ht="15">
      <c r="A8" s="27" t="s">
        <v>89</v>
      </c>
      <c r="B8" s="29">
        <v>0.33194444444444443</v>
      </c>
    </row>
    <row r="9" spans="1:2" ht="15">
      <c r="A9" s="27" t="s">
        <v>90</v>
      </c>
      <c r="B9" s="29">
        <v>0.32430555555555557</v>
      </c>
    </row>
    <row r="10" spans="1:2" ht="15">
      <c r="A10" s="27" t="s">
        <v>91</v>
      </c>
      <c r="B10" s="29">
        <v>0.3354166666666667</v>
      </c>
    </row>
    <row r="11" spans="1:2" ht="15">
      <c r="A11" s="27" t="s">
        <v>92</v>
      </c>
      <c r="B11" s="29">
        <v>0.2340277777777778</v>
      </c>
    </row>
    <row r="12" spans="1:2" ht="15.75" thickBot="1">
      <c r="A12" s="28" t="s">
        <v>93</v>
      </c>
      <c r="B12" s="30">
        <v>0.3104166666666667</v>
      </c>
    </row>
    <row r="13" spans="1:2" ht="15.75" thickBot="1">
      <c r="A13" s="24" t="s">
        <v>95</v>
      </c>
      <c r="B13" s="31">
        <f>SUM(B8:B12)</f>
        <v>1.536111111111111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B5"/>
  <sheetViews>
    <sheetView zoomScale="115" zoomScaleNormal="115" zoomScalePageLayoutView="0" workbookViewId="0" topLeftCell="A1">
      <selection activeCell="B4" sqref="B4"/>
    </sheetView>
  </sheetViews>
  <sheetFormatPr defaultColWidth="9.140625" defaultRowHeight="15"/>
  <cols>
    <col min="1" max="1" width="22.57421875" style="0" customWidth="1"/>
    <col min="2" max="2" width="13.421875" style="0" customWidth="1"/>
  </cols>
  <sheetData>
    <row r="1" spans="1:2" ht="15">
      <c r="A1" s="1"/>
      <c r="B1" s="1" t="s">
        <v>96</v>
      </c>
    </row>
    <row r="2" spans="1:2" ht="15">
      <c r="A2" s="22" t="s">
        <v>97</v>
      </c>
      <c r="B2" s="10">
        <v>0.4375</v>
      </c>
    </row>
    <row r="3" spans="1:2" ht="15">
      <c r="A3" s="22" t="s">
        <v>98</v>
      </c>
      <c r="B3" s="10">
        <v>0.7395833333333334</v>
      </c>
    </row>
    <row r="4" spans="1:2" ht="15">
      <c r="A4" s="22" t="s">
        <v>99</v>
      </c>
      <c r="B4" s="32">
        <f>(B3-B2)*24</f>
        <v>7.250000000000001</v>
      </c>
    </row>
    <row r="5" spans="1:2" ht="15">
      <c r="A5" s="22" t="s">
        <v>100</v>
      </c>
      <c r="B5" s="33">
        <f>(B3-B2)</f>
        <v>0.30208333333333337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B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5.28125" style="0" bestFit="1" customWidth="1"/>
    <col min="2" max="2" width="13.140625" style="0" bestFit="1" customWidth="1"/>
  </cols>
  <sheetData>
    <row r="1" spans="1:2" ht="15">
      <c r="A1" s="1" t="s">
        <v>101</v>
      </c>
      <c r="B1" s="1" t="s">
        <v>13</v>
      </c>
    </row>
    <row r="2" spans="1:2" ht="15">
      <c r="A2" s="11">
        <f ca="1">NOW()</f>
        <v>42692.35104641203</v>
      </c>
      <c r="B2" s="6" t="s">
        <v>115</v>
      </c>
    </row>
    <row r="3" spans="1:2" ht="15">
      <c r="A3" s="10">
        <f ca="1">NOW()</f>
        <v>42692.35104641203</v>
      </c>
      <c r="B3" s="6" t="s">
        <v>115</v>
      </c>
    </row>
    <row r="5" ht="15">
      <c r="B5" s="11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G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7109375" style="0" bestFit="1" customWidth="1"/>
    <col min="3" max="3" width="13.57421875" style="0" bestFit="1" customWidth="1"/>
    <col min="4" max="4" width="8.28125" style="0" bestFit="1" customWidth="1"/>
    <col min="5" max="5" width="13.28125" style="0" bestFit="1" customWidth="1"/>
    <col min="6" max="6" width="6.28125" style="0" bestFit="1" customWidth="1"/>
    <col min="7" max="7" width="14.140625" style="0" bestFit="1" customWidth="1"/>
    <col min="8" max="8" width="9.140625" style="0" customWidth="1"/>
  </cols>
  <sheetData>
    <row r="1" spans="1:7" ht="15">
      <c r="A1" s="1" t="s">
        <v>96</v>
      </c>
      <c r="B1" s="1" t="s">
        <v>105</v>
      </c>
      <c r="C1" s="1" t="s">
        <v>108</v>
      </c>
      <c r="D1" s="1" t="s">
        <v>106</v>
      </c>
      <c r="E1" s="1" t="s">
        <v>108</v>
      </c>
      <c r="F1" s="1" t="s">
        <v>107</v>
      </c>
      <c r="G1" s="1" t="s">
        <v>108</v>
      </c>
    </row>
    <row r="2" spans="1:7" ht="15">
      <c r="A2" s="34">
        <v>42675.68287037037</v>
      </c>
      <c r="B2" s="6">
        <f>SECOND(A2)</f>
        <v>20</v>
      </c>
      <c r="C2" s="6" t="s">
        <v>116</v>
      </c>
      <c r="D2" s="6">
        <f>MINUTE(A2)</f>
        <v>23</v>
      </c>
      <c r="E2" s="6" t="s">
        <v>119</v>
      </c>
      <c r="F2" s="6">
        <f>HOUR(A2)-12</f>
        <v>4</v>
      </c>
      <c r="G2" s="6" t="s">
        <v>122</v>
      </c>
    </row>
    <row r="3" spans="1:7" ht="15">
      <c r="A3" s="10">
        <v>0.48736111111111113</v>
      </c>
      <c r="B3" s="6">
        <f>SECOND(A3)</f>
        <v>48</v>
      </c>
      <c r="C3" s="6" t="s">
        <v>117</v>
      </c>
      <c r="D3" s="6">
        <f>MINUTE(A3)</f>
        <v>41</v>
      </c>
      <c r="E3" s="6" t="s">
        <v>120</v>
      </c>
      <c r="F3" s="6">
        <f>HOUR(A3)</f>
        <v>11</v>
      </c>
      <c r="G3" s="6" t="s">
        <v>123</v>
      </c>
    </row>
    <row r="4" spans="1:7" ht="15">
      <c r="A4" s="20">
        <v>0.5952893518518518</v>
      </c>
      <c r="B4" s="6">
        <f>SECOND(A4)</f>
        <v>13</v>
      </c>
      <c r="C4" s="6" t="s">
        <v>118</v>
      </c>
      <c r="D4" s="6">
        <f>MINUTE(A4)</f>
        <v>17</v>
      </c>
      <c r="E4" s="6" t="s">
        <v>121</v>
      </c>
      <c r="F4" s="6">
        <f>HOUR(A4)</f>
        <v>14</v>
      </c>
      <c r="G4" s="6" t="s">
        <v>124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D6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1.28125" style="0" customWidth="1"/>
    <col min="2" max="4" width="12.8515625" style="0" customWidth="1"/>
  </cols>
  <sheetData>
    <row r="1" spans="1:4" ht="15">
      <c r="A1" s="35" t="s">
        <v>96</v>
      </c>
      <c r="B1" s="35" t="s">
        <v>109</v>
      </c>
      <c r="C1" s="36" t="s">
        <v>110</v>
      </c>
      <c r="D1" s="36" t="s">
        <v>111</v>
      </c>
    </row>
    <row r="2" spans="1:4" ht="15">
      <c r="A2" s="37">
        <v>0.5038425925925926</v>
      </c>
      <c r="B2" s="34">
        <v>0.5038425925925926</v>
      </c>
      <c r="C2" s="19">
        <v>0.5038425925925926</v>
      </c>
      <c r="D2" s="38">
        <v>0.5038425925925926</v>
      </c>
    </row>
    <row r="3" spans="1:4" ht="15">
      <c r="A3" s="37">
        <v>0.1657523148148148</v>
      </c>
      <c r="B3" s="34">
        <v>0.1657523148148148</v>
      </c>
      <c r="C3" s="19">
        <v>0.1657523148148148</v>
      </c>
      <c r="D3" s="38">
        <v>0.1657523148148148</v>
      </c>
    </row>
    <row r="4" spans="1:4" ht="15">
      <c r="A4" s="37">
        <v>0.2689930555555556</v>
      </c>
      <c r="B4" s="34">
        <v>0.2689930555555556</v>
      </c>
      <c r="C4" s="19">
        <v>0.2689930555555556</v>
      </c>
      <c r="D4" s="38">
        <v>0.2689930555555556</v>
      </c>
    </row>
    <row r="5" spans="1:4" ht="15">
      <c r="A5" s="37">
        <v>0.6628703703703703</v>
      </c>
      <c r="B5" s="34">
        <v>0.6628703703703703</v>
      </c>
      <c r="C5" s="19">
        <v>0.6628703703703703</v>
      </c>
      <c r="D5" s="38">
        <v>0.6628703703703703</v>
      </c>
    </row>
    <row r="6" spans="1:4" ht="15">
      <c r="A6" s="37">
        <v>0.9266087962962963</v>
      </c>
      <c r="B6" s="34">
        <v>0.9266087962962963</v>
      </c>
      <c r="C6" s="19">
        <v>0.9266087962962963</v>
      </c>
      <c r="D6" s="38">
        <v>0.9266087962962963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D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bestFit="1" customWidth="1"/>
    <col min="2" max="2" width="12.421875" style="0" bestFit="1" customWidth="1"/>
    <col min="3" max="3" width="19.00390625" style="0" bestFit="1" customWidth="1"/>
    <col min="4" max="4" width="14.421875" style="0" customWidth="1"/>
  </cols>
  <sheetData>
    <row r="1" spans="1:4" ht="15">
      <c r="A1" s="21" t="s">
        <v>80</v>
      </c>
      <c r="B1" s="21" t="s">
        <v>112</v>
      </c>
      <c r="C1" s="21" t="s">
        <v>13</v>
      </c>
      <c r="D1" s="8" t="s">
        <v>113</v>
      </c>
    </row>
    <row r="2" spans="1:4" ht="15">
      <c r="A2" s="9" t="s">
        <v>102</v>
      </c>
      <c r="B2" s="6">
        <f>TIMEVALUE(A2)</f>
        <v>0.1840277777777778</v>
      </c>
      <c r="C2" s="6" t="s">
        <v>125</v>
      </c>
      <c r="D2" s="6">
        <f>B2*24</f>
        <v>4.416666666666667</v>
      </c>
    </row>
    <row r="3" spans="1:4" ht="15">
      <c r="A3" s="9" t="s">
        <v>103</v>
      </c>
      <c r="B3" s="6">
        <f>TIMEVALUE(A3)</f>
        <v>0.1846412037037037</v>
      </c>
      <c r="C3" s="6" t="s">
        <v>126</v>
      </c>
      <c r="D3" s="6">
        <f>B3*24</f>
        <v>4.431388888888889</v>
      </c>
    </row>
    <row r="4" spans="1:4" ht="15">
      <c r="A4" s="9" t="s">
        <v>104</v>
      </c>
      <c r="B4" s="6">
        <f>TIMEVALUE(A4)</f>
        <v>0.6840277777777778</v>
      </c>
      <c r="C4" s="6" t="s">
        <v>127</v>
      </c>
      <c r="D4" s="6">
        <f>B4*24</f>
        <v>16.416666666666668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5"/>
  <sheetViews>
    <sheetView zoomScale="115" zoomScaleNormal="115" zoomScalePageLayoutView="0" workbookViewId="0" topLeftCell="A1">
      <selection activeCell="A13" sqref="A13"/>
    </sheetView>
  </sheetViews>
  <sheetFormatPr defaultColWidth="9.140625" defaultRowHeight="15"/>
  <cols>
    <col min="1" max="2" width="26.421875" style="0" customWidth="1"/>
    <col min="4" max="4" width="16.7109375" style="0" bestFit="1" customWidth="1"/>
  </cols>
  <sheetData>
    <row r="1" spans="1:6" ht="15">
      <c r="A1" s="1" t="s">
        <v>1</v>
      </c>
      <c r="B1" s="1" t="s">
        <v>5</v>
      </c>
      <c r="E1" s="1" t="s">
        <v>66</v>
      </c>
      <c r="F1" s="1" t="s">
        <v>67</v>
      </c>
    </row>
    <row r="2" spans="1:6" ht="15">
      <c r="A2" s="2">
        <v>42736</v>
      </c>
      <c r="B2" s="9" t="s">
        <v>2</v>
      </c>
      <c r="D2" s="1" t="s">
        <v>65</v>
      </c>
      <c r="E2" s="2">
        <v>1</v>
      </c>
      <c r="F2" s="2">
        <v>42370</v>
      </c>
    </row>
    <row r="3" spans="1:6" ht="15">
      <c r="A3" s="3">
        <v>42736</v>
      </c>
      <c r="B3" s="9" t="s">
        <v>3</v>
      </c>
      <c r="D3" s="1" t="s">
        <v>64</v>
      </c>
      <c r="E3" s="12">
        <v>1</v>
      </c>
      <c r="F3" s="12">
        <v>42370</v>
      </c>
    </row>
    <row r="4" spans="1:2" ht="15">
      <c r="A4" s="4">
        <v>42736</v>
      </c>
      <c r="B4" s="9" t="s">
        <v>0</v>
      </c>
    </row>
    <row r="5" spans="1:2" ht="15">
      <c r="A5" s="5">
        <v>42736</v>
      </c>
      <c r="B5" s="9" t="s">
        <v>4</v>
      </c>
    </row>
  </sheetData>
  <sheetProtection/>
  <printOptions/>
  <pageMargins left="0.7" right="0.7" top="0.75" bottom="0.75" header="0.3" footer="0.3"/>
  <pageSetup orientation="portrait" paperSize="9"/>
  <ignoredErrors>
    <ignoredError sqref="B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4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3.00390625" style="0" bestFit="1" customWidth="1"/>
    <col min="2" max="2" width="23.7109375" style="0" bestFit="1" customWidth="1"/>
    <col min="3" max="3" width="41.57421875" style="0" bestFit="1" customWidth="1"/>
    <col min="4" max="4" width="24.28125" style="0" bestFit="1" customWidth="1"/>
    <col min="5" max="5" width="41.57421875" style="0" bestFit="1" customWidth="1"/>
    <col min="6" max="7" width="9.57421875" style="0" customWidth="1"/>
    <col min="8" max="8" width="23.7109375" style="0" bestFit="1" customWidth="1"/>
    <col min="9" max="9" width="24.28125" style="0" bestFit="1" customWidth="1"/>
  </cols>
  <sheetData>
    <row r="1" spans="1:5" ht="15">
      <c r="A1" s="1" t="s">
        <v>12</v>
      </c>
      <c r="B1" s="1" t="s">
        <v>6</v>
      </c>
      <c r="C1" s="1" t="s">
        <v>13</v>
      </c>
      <c r="D1" s="1" t="s">
        <v>7</v>
      </c>
      <c r="E1" s="1" t="s">
        <v>13</v>
      </c>
    </row>
    <row r="2" spans="1:5" ht="15">
      <c r="A2" s="2">
        <v>42736</v>
      </c>
      <c r="B2" s="2">
        <f>A2+1</f>
        <v>42737</v>
      </c>
      <c r="C2" s="2" t="s">
        <v>14</v>
      </c>
      <c r="D2" s="2">
        <f>A2+90</f>
        <v>42826</v>
      </c>
      <c r="E2" s="2" t="s">
        <v>15</v>
      </c>
    </row>
    <row r="3" spans="1:5" ht="15">
      <c r="A3" s="3">
        <v>42736</v>
      </c>
      <c r="B3" s="3">
        <f>A3+1</f>
        <v>42737</v>
      </c>
      <c r="C3" s="2" t="s">
        <v>16</v>
      </c>
      <c r="D3" s="3">
        <f>A3+90</f>
        <v>42826</v>
      </c>
      <c r="E3" s="2" t="s">
        <v>19</v>
      </c>
    </row>
    <row r="4" spans="1:5" ht="15">
      <c r="A4" s="4">
        <v>42736</v>
      </c>
      <c r="B4" s="4">
        <f>A4+1</f>
        <v>42737</v>
      </c>
      <c r="C4" s="2" t="s">
        <v>17</v>
      </c>
      <c r="D4" s="4">
        <f>A4+90</f>
        <v>42826</v>
      </c>
      <c r="E4" s="2" t="s">
        <v>20</v>
      </c>
    </row>
    <row r="5" spans="1:5" ht="15">
      <c r="A5" s="5">
        <v>42736</v>
      </c>
      <c r="B5" s="5">
        <f>A5+1</f>
        <v>42737</v>
      </c>
      <c r="C5" s="2" t="s">
        <v>18</v>
      </c>
      <c r="D5" s="5">
        <f>A5+90</f>
        <v>42826</v>
      </c>
      <c r="E5" s="2" t="s">
        <v>21</v>
      </c>
    </row>
    <row r="9" spans="1:5" ht="15">
      <c r="A9" s="1" t="s">
        <v>12</v>
      </c>
      <c r="B9" s="1" t="s">
        <v>8</v>
      </c>
      <c r="C9" s="1" t="s">
        <v>13</v>
      </c>
      <c r="D9" s="1" t="s">
        <v>11</v>
      </c>
      <c r="E9" s="1" t="s">
        <v>13</v>
      </c>
    </row>
    <row r="10" spans="1:5" ht="15">
      <c r="A10" s="2">
        <v>42736</v>
      </c>
      <c r="B10" s="2">
        <f>EDATE(A10,6)</f>
        <v>42917</v>
      </c>
      <c r="C10" s="6" t="s">
        <v>34</v>
      </c>
      <c r="D10" s="2">
        <f>EDATE(A10,9)</f>
        <v>43009</v>
      </c>
      <c r="E10" s="6" t="s">
        <v>35</v>
      </c>
    </row>
    <row r="11" spans="1:5" ht="15">
      <c r="A11" s="3">
        <v>42736</v>
      </c>
      <c r="B11" s="3">
        <f>EDATE(A11,6)</f>
        <v>42917</v>
      </c>
      <c r="C11" s="6" t="s">
        <v>22</v>
      </c>
      <c r="D11" s="3">
        <f>EDATE(A11,9)</f>
        <v>43009</v>
      </c>
      <c r="E11" s="6" t="s">
        <v>25</v>
      </c>
    </row>
    <row r="12" spans="1:5" ht="15">
      <c r="A12" s="4">
        <v>42736</v>
      </c>
      <c r="B12" s="4">
        <f>EDATE(A12,6)</f>
        <v>42917</v>
      </c>
      <c r="C12" s="6" t="s">
        <v>23</v>
      </c>
      <c r="D12" s="4">
        <f>EDATE(A12,9)</f>
        <v>43009</v>
      </c>
      <c r="E12" s="6" t="s">
        <v>26</v>
      </c>
    </row>
    <row r="13" spans="1:5" ht="15">
      <c r="A13" s="5">
        <v>42736</v>
      </c>
      <c r="B13" s="5">
        <f>EDATE(A13,6)</f>
        <v>42917</v>
      </c>
      <c r="C13" s="6" t="s">
        <v>24</v>
      </c>
      <c r="D13" s="5">
        <f>EDATE(A13,9)</f>
        <v>43009</v>
      </c>
      <c r="E13" s="6" t="s">
        <v>27</v>
      </c>
    </row>
    <row r="17" spans="1:5" ht="15">
      <c r="A17" s="1" t="s">
        <v>12</v>
      </c>
      <c r="B17" s="1" t="s">
        <v>9</v>
      </c>
      <c r="C17" s="1" t="s">
        <v>13</v>
      </c>
      <c r="D17" s="1" t="s">
        <v>10</v>
      </c>
      <c r="E17" s="1" t="s">
        <v>13</v>
      </c>
    </row>
    <row r="18" spans="1:5" ht="15">
      <c r="A18" s="2">
        <v>42736</v>
      </c>
      <c r="B18" s="2">
        <f>DATE(YEAR(A18)+1,MONTH(A18),DAY(A18))</f>
        <v>43101</v>
      </c>
      <c r="C18" s="6" t="s">
        <v>36</v>
      </c>
      <c r="D18" s="2">
        <f>DATE(YEAR(A18)+5,MONTH(A18),DAY(A18))</f>
        <v>44562</v>
      </c>
      <c r="E18" s="6" t="s">
        <v>37</v>
      </c>
    </row>
    <row r="19" spans="1:5" ht="15">
      <c r="A19" s="3">
        <v>42736</v>
      </c>
      <c r="B19" s="3">
        <f>DATE(YEAR(A19)+1,MONTH(A19),DAY(A19))</f>
        <v>43101</v>
      </c>
      <c r="C19" s="6" t="s">
        <v>28</v>
      </c>
      <c r="D19" s="3">
        <f>DATE(YEAR(A19)+5,MONTH(A19),DAY(A19))</f>
        <v>44562</v>
      </c>
      <c r="E19" s="6" t="s">
        <v>31</v>
      </c>
    </row>
    <row r="20" spans="1:5" ht="15">
      <c r="A20" s="4">
        <v>42736</v>
      </c>
      <c r="B20" s="4">
        <f>DATE(YEAR(A20)+1,MONTH(A20),DAY(A20))</f>
        <v>43101</v>
      </c>
      <c r="C20" s="6" t="s">
        <v>29</v>
      </c>
      <c r="D20" s="4">
        <f>DATE(YEAR(A20)+5,MONTH(A20),DAY(A20))</f>
        <v>44562</v>
      </c>
      <c r="E20" s="6" t="s">
        <v>32</v>
      </c>
    </row>
    <row r="21" spans="1:5" ht="15">
      <c r="A21" s="5">
        <v>42736</v>
      </c>
      <c r="B21" s="5">
        <f>DATE(YEAR(A21)+1,MONTH(A21),DAY(A21))</f>
        <v>43101</v>
      </c>
      <c r="C21" s="6" t="s">
        <v>30</v>
      </c>
      <c r="D21" s="5">
        <f>DATE(YEAR(A21)+5,MONTH(A21),DAY(A21))</f>
        <v>44562</v>
      </c>
      <c r="E21" s="6" t="s">
        <v>33</v>
      </c>
    </row>
    <row r="24" ht="15">
      <c r="B24" t="s">
        <v>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1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8515625" style="0" bestFit="1" customWidth="1"/>
    <col min="2" max="2" width="38.7109375" style="0" bestFit="1" customWidth="1"/>
    <col min="4" max="5" width="9.7109375" style="0" bestFit="1" customWidth="1"/>
    <col min="6" max="6" width="10.421875" style="0" bestFit="1" customWidth="1"/>
    <col min="7" max="7" width="19.8515625" style="0" bestFit="1" customWidth="1"/>
  </cols>
  <sheetData>
    <row r="1" spans="1:7" ht="15">
      <c r="A1" s="1" t="s">
        <v>39</v>
      </c>
      <c r="B1" s="1" t="s">
        <v>13</v>
      </c>
      <c r="D1" s="1" t="s">
        <v>40</v>
      </c>
      <c r="E1" s="1" t="s">
        <v>41</v>
      </c>
      <c r="F1" s="1" t="s">
        <v>42</v>
      </c>
      <c r="G1" s="8" t="s">
        <v>13</v>
      </c>
    </row>
    <row r="2" spans="1:7" ht="15">
      <c r="A2" s="6">
        <f>DATEDIF("1/1/2016","4/15/2018","m")</f>
        <v>27</v>
      </c>
      <c r="B2" s="6" t="s">
        <v>43</v>
      </c>
      <c r="C2" s="7"/>
      <c r="D2" s="2">
        <v>42475</v>
      </c>
      <c r="E2" s="2">
        <v>42597</v>
      </c>
      <c r="F2" s="6">
        <f>DATEDIF(D2,E2,"d")</f>
        <v>122</v>
      </c>
      <c r="G2" s="6" t="s">
        <v>47</v>
      </c>
    </row>
    <row r="3" spans="1:2" ht="15">
      <c r="A3" s="6">
        <f>DATEDIF("1/1/2016","4/15/2018","md")</f>
        <v>14</v>
      </c>
      <c r="B3" s="6" t="s">
        <v>44</v>
      </c>
    </row>
    <row r="4" spans="1:3" ht="15">
      <c r="A4" s="6">
        <f>DATEDIF(42370,43205,"y")</f>
        <v>2</v>
      </c>
      <c r="B4" s="6" t="s">
        <v>45</v>
      </c>
      <c r="C4" s="7"/>
    </row>
    <row r="5" spans="1:2" ht="15">
      <c r="A5" s="6">
        <f>DATEDIF(42370,43205,"yd")</f>
        <v>105</v>
      </c>
      <c r="B5" s="6" t="s">
        <v>46</v>
      </c>
    </row>
    <row r="9" spans="1:2" ht="15">
      <c r="A9" s="1" t="s">
        <v>55</v>
      </c>
      <c r="B9" s="1" t="s">
        <v>13</v>
      </c>
    </row>
    <row r="10" spans="1:2" ht="15">
      <c r="A10" s="6">
        <f ca="1">DATEDIF(TODAY(),"4/15/2018","m")</f>
        <v>16</v>
      </c>
      <c r="B10" s="6" t="s">
        <v>56</v>
      </c>
    </row>
    <row r="11" spans="1:2" ht="15">
      <c r="A11" s="6">
        <f ca="1">DATEDIF("4/15/2012",TODAY(),"d")</f>
        <v>1678</v>
      </c>
      <c r="B11" s="6" t="s">
        <v>59</v>
      </c>
    </row>
    <row r="12" spans="1:2" ht="15">
      <c r="A12" s="6">
        <f ca="1">DATEDIF(TODAY(),43205,"y")</f>
        <v>1</v>
      </c>
      <c r="B12" s="6" t="s">
        <v>57</v>
      </c>
    </row>
    <row r="13" spans="1:2" ht="15">
      <c r="A13" s="6">
        <f ca="1">DATEDIF(41372,TODAY(),"yd")</f>
        <v>224</v>
      </c>
      <c r="B13" s="6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2"/>
  <sheetViews>
    <sheetView zoomScale="115" zoomScaleNormal="115" zoomScalePageLayoutView="0" workbookViewId="0" topLeftCell="A1">
      <selection activeCell="F10" sqref="F10"/>
    </sheetView>
  </sheetViews>
  <sheetFormatPr defaultColWidth="9.140625" defaultRowHeight="15"/>
  <cols>
    <col min="1" max="1" width="16.421875" style="0" bestFit="1" customWidth="1"/>
    <col min="2" max="2" width="18.421875" style="0" bestFit="1" customWidth="1"/>
  </cols>
  <sheetData>
    <row r="1" spans="1:2" ht="15">
      <c r="A1" s="1" t="s">
        <v>48</v>
      </c>
      <c r="B1" s="1" t="s">
        <v>13</v>
      </c>
    </row>
    <row r="2" spans="1:2" ht="15">
      <c r="A2" s="2">
        <f ca="1">TODAY()</f>
        <v>42692</v>
      </c>
      <c r="B2" s="6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00390625" style="0" bestFit="1" customWidth="1"/>
    <col min="2" max="2" width="16.8515625" style="0" bestFit="1" customWidth="1"/>
  </cols>
  <sheetData>
    <row r="1" spans="1:2" ht="15">
      <c r="A1" s="1" t="s">
        <v>54</v>
      </c>
      <c r="B1" s="1" t="s">
        <v>50</v>
      </c>
    </row>
    <row r="2" spans="1:2" ht="15">
      <c r="A2" s="6" t="s">
        <v>51</v>
      </c>
      <c r="B2" s="2">
        <v>42687</v>
      </c>
    </row>
    <row r="3" spans="1:2" ht="15">
      <c r="A3" s="6" t="s">
        <v>52</v>
      </c>
      <c r="B3" s="10">
        <v>0.845138888888889</v>
      </c>
    </row>
    <row r="4" spans="1:2" ht="15">
      <c r="A4" s="6" t="s">
        <v>53</v>
      </c>
      <c r="B4" s="11">
        <v>42687.845138888886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0" bestFit="1" customWidth="1"/>
    <col min="2" max="4" width="9.140625" style="0" customWidth="1"/>
    <col min="5" max="5" width="9.421875" style="0" customWidth="1"/>
    <col min="6" max="6" width="13.8515625" style="0" customWidth="1"/>
    <col min="7" max="7" width="17.57421875" style="0" bestFit="1" customWidth="1"/>
  </cols>
  <sheetData>
    <row r="1" spans="1:7" ht="15">
      <c r="A1" s="1" t="s">
        <v>60</v>
      </c>
      <c r="B1" s="1" t="s">
        <v>61</v>
      </c>
      <c r="C1" s="1" t="s">
        <v>62</v>
      </c>
      <c r="D1" s="1" t="s">
        <v>63</v>
      </c>
      <c r="E1" s="1" t="s">
        <v>68</v>
      </c>
      <c r="F1" s="1" t="s">
        <v>69</v>
      </c>
      <c r="G1" s="1" t="s">
        <v>13</v>
      </c>
    </row>
    <row r="2" spans="1:7" ht="15">
      <c r="A2" s="12">
        <v>42688</v>
      </c>
      <c r="B2" s="6">
        <f>MONTH(A2)</f>
        <v>11</v>
      </c>
      <c r="C2" s="6">
        <f>DAY(A2)</f>
        <v>14</v>
      </c>
      <c r="D2" s="6">
        <f>YEAR(A2)</f>
        <v>2016</v>
      </c>
      <c r="E2" s="6">
        <f>WEEKDAY(A2)</f>
        <v>2</v>
      </c>
      <c r="F2" s="6">
        <f>WEEKNUM(A2)</f>
        <v>47</v>
      </c>
      <c r="G2" s="6" t="e">
        <f ca="1">_xlfn.FORMULATEXT(F2)</f>
        <v>#NAME?</v>
      </c>
    </row>
    <row r="3" spans="1:7" ht="15">
      <c r="A3" s="2">
        <v>42688</v>
      </c>
      <c r="B3" s="6">
        <f>MONTH(A3)</f>
        <v>11</v>
      </c>
      <c r="C3" s="6">
        <f>DAY(A3)</f>
        <v>14</v>
      </c>
      <c r="D3" s="6">
        <f>YEAR(A3)</f>
        <v>2016</v>
      </c>
      <c r="E3" s="6">
        <f>WEEKDAY(A3,2)</f>
        <v>1</v>
      </c>
      <c r="F3" s="6">
        <f>WEEKNUM(A3,2)</f>
        <v>47</v>
      </c>
      <c r="G3" s="6" t="e">
        <f ca="1">_xlfn.FORMULATEXT(F3)</f>
        <v>#NAME?</v>
      </c>
    </row>
    <row r="4" spans="1:7" ht="15">
      <c r="A4" s="5">
        <v>42688</v>
      </c>
      <c r="B4" s="6">
        <f>MONTH(A4)</f>
        <v>11</v>
      </c>
      <c r="C4" s="6">
        <f>DAY(A4)</f>
        <v>14</v>
      </c>
      <c r="D4" s="6">
        <f>YEAR(A4)</f>
        <v>2016</v>
      </c>
      <c r="E4" s="6">
        <f>WEEKDAY(A4,13)</f>
        <v>6</v>
      </c>
      <c r="F4" s="6">
        <f>WEEKNUM(A4,12)</f>
        <v>46</v>
      </c>
      <c r="G4" s="6" t="e">
        <f ca="1">_xlfn.FORMULATEXT(F4)</f>
        <v>#NAME?</v>
      </c>
    </row>
    <row r="5" spans="1:7" ht="15">
      <c r="A5" s="13">
        <v>42688</v>
      </c>
      <c r="B5" s="6">
        <f>MONTH(A5)</f>
        <v>11</v>
      </c>
      <c r="C5" s="6">
        <f>DAY(A5)</f>
        <v>14</v>
      </c>
      <c r="D5" s="6">
        <f>YEAR(A5)</f>
        <v>2016</v>
      </c>
      <c r="E5" s="6">
        <f>WEEKDAY(A5,15)</f>
        <v>4</v>
      </c>
      <c r="F5" s="6">
        <f>WEEKNUM(A5,15)</f>
        <v>46</v>
      </c>
      <c r="G5" s="6" t="e">
        <f ca="1">_xlfn.FORMULATEXT(F5)</f>
        <v>#NAME?</v>
      </c>
    </row>
    <row r="6" spans="1:7" ht="15">
      <c r="A6" s="14">
        <v>42688</v>
      </c>
      <c r="B6" s="6">
        <f>MONTH(A6)</f>
        <v>11</v>
      </c>
      <c r="C6" s="6">
        <f>DAY(A6)</f>
        <v>14</v>
      </c>
      <c r="D6" s="6">
        <f>YEAR(A6)</f>
        <v>2016</v>
      </c>
      <c r="E6" s="6">
        <f>WEEKDAY(A6,17)</f>
        <v>2</v>
      </c>
      <c r="F6" s="6">
        <f>WEEKNUM(A6,17)</f>
        <v>47</v>
      </c>
      <c r="G6" s="6" t="e">
        <f ca="1">_xlfn.FORMULATEXT(F6)</f>
        <v>#NAME?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E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10"/>
  <sheetViews>
    <sheetView zoomScale="125" zoomScaleNormal="125" zoomScalePageLayoutView="0" workbookViewId="0" topLeftCell="A1">
      <selection activeCell="F15" sqref="F15"/>
    </sheetView>
  </sheetViews>
  <sheetFormatPr defaultColWidth="9.140625" defaultRowHeight="15"/>
  <cols>
    <col min="1" max="1" width="30.00390625" style="0" bestFit="1" customWidth="1"/>
    <col min="2" max="2" width="26.57421875" style="0" bestFit="1" customWidth="1"/>
    <col min="3" max="3" width="24.57421875" style="0" bestFit="1" customWidth="1"/>
    <col min="4" max="4" width="58.421875" style="0" bestFit="1" customWidth="1"/>
  </cols>
  <sheetData>
    <row r="1" spans="1:4" ht="15">
      <c r="A1" s="1" t="s">
        <v>60</v>
      </c>
      <c r="B1" s="1" t="s">
        <v>70</v>
      </c>
      <c r="C1" s="1" t="s">
        <v>13</v>
      </c>
      <c r="D1" s="8" t="s">
        <v>72</v>
      </c>
    </row>
    <row r="2" spans="1:4" ht="15">
      <c r="A2" s="5">
        <v>42688</v>
      </c>
      <c r="B2" s="5">
        <f>WORKDAY(A2,90,A8:A10)</f>
        <v>42815</v>
      </c>
      <c r="C2" s="5" t="e">
        <f ca="1">_xlfn.FORMULATEXT(B2)</f>
        <v>#NAME?</v>
      </c>
      <c r="D2" s="5" t="s">
        <v>75</v>
      </c>
    </row>
    <row r="3" spans="1:4" ht="15">
      <c r="A3" s="5">
        <v>42697</v>
      </c>
      <c r="B3" s="5">
        <f>WORKDAY(A3,2,A8:A11)</f>
        <v>42702</v>
      </c>
      <c r="C3" s="5" t="e">
        <f ca="1">_xlfn.FORMULATEXT(B3)</f>
        <v>#NAME?</v>
      </c>
      <c r="D3" s="5" t="s">
        <v>74</v>
      </c>
    </row>
    <row r="4" spans="1:4" ht="15">
      <c r="A4" s="5">
        <v>42751</v>
      </c>
      <c r="B4" s="5">
        <f>WORKDAY(A4,-20,A8:A10)</f>
        <v>42723</v>
      </c>
      <c r="C4" s="5" t="e">
        <f ca="1">_xlfn.FORMULATEXT(B4)</f>
        <v>#NAME?</v>
      </c>
      <c r="D4" s="5" t="s">
        <v>73</v>
      </c>
    </row>
    <row r="7" ht="15">
      <c r="A7" s="1" t="s">
        <v>71</v>
      </c>
    </row>
    <row r="8" ht="15">
      <c r="A8" s="5">
        <v>42699</v>
      </c>
    </row>
    <row r="9" ht="15">
      <c r="A9" s="5">
        <v>42729</v>
      </c>
    </row>
    <row r="10" ht="15">
      <c r="A10" s="5">
        <v>42400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E1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0.421875" style="0" customWidth="1"/>
    <col min="2" max="2" width="10.140625" style="0" bestFit="1" customWidth="1"/>
    <col min="3" max="3" width="9.421875" style="0" bestFit="1" customWidth="1"/>
    <col min="4" max="4" width="8.421875" style="0" bestFit="1" customWidth="1"/>
    <col min="5" max="5" width="14.8515625" style="0" bestFit="1" customWidth="1"/>
  </cols>
  <sheetData>
    <row r="1" spans="1:5" ht="15">
      <c r="A1" s="1" t="s">
        <v>76</v>
      </c>
      <c r="B1" s="1" t="s">
        <v>77</v>
      </c>
      <c r="C1" s="1" t="s">
        <v>61</v>
      </c>
      <c r="D1" s="1" t="s">
        <v>63</v>
      </c>
      <c r="E1" s="1" t="s">
        <v>78</v>
      </c>
    </row>
    <row r="2" spans="1:5" ht="15">
      <c r="A2" s="13">
        <v>42736</v>
      </c>
      <c r="B2" s="13">
        <v>42736</v>
      </c>
      <c r="C2" s="13">
        <v>42736</v>
      </c>
      <c r="D2" s="13">
        <v>42736</v>
      </c>
      <c r="E2" s="13">
        <v>42736</v>
      </c>
    </row>
    <row r="3" spans="1:5" ht="15">
      <c r="A3" s="13">
        <v>42737</v>
      </c>
      <c r="B3" s="13">
        <v>42737</v>
      </c>
      <c r="C3" s="13">
        <v>42737</v>
      </c>
      <c r="D3" s="13">
        <v>43101</v>
      </c>
      <c r="E3" s="13">
        <v>42738</v>
      </c>
    </row>
    <row r="4" spans="1:5" ht="15">
      <c r="A4" s="13">
        <v>42738</v>
      </c>
      <c r="B4" s="13">
        <v>42738</v>
      </c>
      <c r="C4" s="13">
        <v>42738</v>
      </c>
      <c r="D4" s="13">
        <v>43466</v>
      </c>
      <c r="E4" s="13">
        <v>42740</v>
      </c>
    </row>
    <row r="5" spans="1:5" ht="15">
      <c r="A5" s="13">
        <v>42739</v>
      </c>
      <c r="B5" s="13">
        <v>42739</v>
      </c>
      <c r="C5" s="13">
        <v>42739</v>
      </c>
      <c r="D5" s="13">
        <v>43831</v>
      </c>
      <c r="E5" s="13">
        <v>42742</v>
      </c>
    </row>
    <row r="6" spans="1:5" ht="15">
      <c r="A6" s="13">
        <v>42740</v>
      </c>
      <c r="B6" s="13">
        <v>42740</v>
      </c>
      <c r="C6" s="13">
        <v>42740</v>
      </c>
      <c r="D6" s="13">
        <v>44197</v>
      </c>
      <c r="E6" s="13">
        <v>42744</v>
      </c>
    </row>
    <row r="7" spans="1:5" ht="15">
      <c r="A7" s="13">
        <v>42741</v>
      </c>
      <c r="B7" s="13">
        <v>42741</v>
      </c>
      <c r="C7" s="13">
        <v>42741</v>
      </c>
      <c r="D7" s="13">
        <v>44562</v>
      </c>
      <c r="E7" s="13">
        <v>42746</v>
      </c>
    </row>
    <row r="8" spans="1:5" ht="15">
      <c r="A8" s="13">
        <v>42742</v>
      </c>
      <c r="B8" s="13">
        <v>42744</v>
      </c>
      <c r="C8" s="13">
        <v>42742</v>
      </c>
      <c r="D8" s="13">
        <v>44927</v>
      </c>
      <c r="E8" s="13">
        <v>42748</v>
      </c>
    </row>
    <row r="9" spans="1:5" ht="15">
      <c r="A9" s="13">
        <v>42743</v>
      </c>
      <c r="B9" s="13">
        <v>42745</v>
      </c>
      <c r="C9" s="13">
        <v>42743</v>
      </c>
      <c r="D9" s="13">
        <v>45292</v>
      </c>
      <c r="E9" s="13">
        <v>42750</v>
      </c>
    </row>
    <row r="10" spans="1:5" ht="15">
      <c r="A10" s="13">
        <v>42744</v>
      </c>
      <c r="B10" s="13">
        <v>42746</v>
      </c>
      <c r="C10" s="13">
        <v>42744</v>
      </c>
      <c r="D10" s="13">
        <v>45658</v>
      </c>
      <c r="E10" s="13">
        <v>42752</v>
      </c>
    </row>
    <row r="11" spans="1:5" ht="15">
      <c r="A11" s="13">
        <v>42745</v>
      </c>
      <c r="B11" s="13">
        <v>42747</v>
      </c>
      <c r="C11" s="13">
        <v>42745</v>
      </c>
      <c r="D11" s="13">
        <v>46023</v>
      </c>
      <c r="E11" s="13">
        <v>42754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2016-11-08T17:06:56Z</dcterms:created>
  <dcterms:modified xsi:type="dcterms:W3CDTF">2016-11-18T14:25:49Z</dcterms:modified>
  <cp:category/>
  <cp:version/>
  <cp:contentType/>
  <cp:contentStatus/>
</cp:coreProperties>
</file>